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oumusaver\総務企画課\総務課\財務係\財政係共有フォルダ\31 新公会計制度\R06\R070311【依頼313(木)〆】令和５年度財政状況資料集の作成及び提出について\提出用\"/>
    </mc:Choice>
  </mc:AlternateContent>
  <xr:revisionPtr revIDLastSave="0" documentId="13_ncr:1_{FF419137-B2EF-48F2-A259-35EFE9548074}" xr6:coauthVersionLast="45" xr6:coauthVersionMax="45" xr10:uidLastSave="{00000000-0000-0000-0000-000000000000}"/>
  <bookViews>
    <workbookView xWindow="-28920" yWindow="-2070" windowWidth="29040" windowHeight="15840" tabRatio="8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alcChain>
</file>

<file path=xl/sharedStrings.xml><?xml version="1.0" encoding="utf-8"?>
<sst xmlns="http://schemas.openxmlformats.org/spreadsheetml/2006/main" count="1095" uniqueCount="560">
  <si>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</si>
  <si>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</si>
  <si>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</si>
  <si>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</si>
  <si>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</si>
  <si>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</si>
  <si>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</si>
  <si>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</si>
  <si>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</si>
  <si>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</si>
  <si>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</si>
  <si>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</si>
  <si>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</si>
  <si>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</si>
  <si>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</si>
  <si>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</si>
  <si>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</si>
  <si>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</si>
  <si>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</si>
  <si>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</si>
  <si>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</si>
  <si>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</si>
  <si>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</si>
  <si>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</si>
  <si>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</si>
  <si>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</si>
  <si>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</si>
  <si>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</si>
  <si>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</si>
  <si>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</si>
  <si>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</si>
  <si>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</si>
  <si>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</si>
  <si>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</si>
  <si>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</si>
  <si>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</si>
  <si>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</si>
  <si>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</si>
  <si>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</si>
  <si>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</si>
  <si>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</si>
  <si>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</si>
  <si>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</si>
  <si>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</si>
  <si>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</si>
  <si>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</si>
  <si>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</si>
  <si>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</si>
  <si>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</si>
  <si>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</si>
  <si>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</si>
  <si>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</si>
  <si>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</si>
  <si>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</si>
  <si>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</si>
  <si>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</si>
  <si>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</si>
  <si>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</si>
  <si>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</si>
  <si>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</si>
  <si>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</si>
  <si>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</si>
  <si>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</si>
  <si>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</si>
  <si>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</si>
  <si>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</si>
  <si>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</si>
  <si>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</si>
  <si>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</si>
  <si>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</si>
  <si>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</si>
  <si>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</si>
  <si>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</si>
  <si>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</si>
  <si>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</si>
  <si>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</si>
  <si>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</si>
  <si>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</si>
  <si>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</si>
  <si>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</si>
  <si>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</si>
  <si>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</si>
  <si>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</si>
  <si>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</si>
  <si>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</si>
  <si>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</si>
  <si>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</si>
  <si>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</si>
  <si>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</si>
  <si>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</si>
  <si>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</si>
  <si>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</si>
  <si>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</si>
  <si>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</si>
  <si>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</si>
  <si>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</si>
  <si>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</si>
  <si>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</si>
  <si>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</si>
  <si>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</si>
  <si>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</si>
  <si>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</si>
  <si>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</si>
  <si>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</si>
  <si>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</si>
  <si>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</si>
  <si>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</si>
  <si>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</si>
  <si>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</si>
  <si>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</si>
  <si>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</si>
  <si>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</si>
  <si>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</si>
  <si>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</si>
  <si>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</si>
  <si>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</si>
  <si>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</si>
  <si>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</si>
  <si>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</si>
  <si>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</si>
  <si>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</si>
  <si>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</si>
  <si>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</si>
  <si>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</si>
  <si>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</si>
  <si>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</si>
  <si>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</si>
  <si>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</si>
  <si>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</si>
  <si>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</si>
  <si>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</si>
  <si>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</si>
  <si>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</si>
  <si>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</si>
  <si>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</si>
  <si>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</si>
  <si>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</si>
  <si>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</si>
  <si>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</si>
  <si>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</si>
  <si>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</si>
  <si>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</si>
  <si>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</si>
  <si>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</si>
  <si>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</si>
  <si>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</si>
  <si>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</si>
  <si>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</si>
  <si>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</si>
  <si>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</si>
  <si>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</si>
  <si>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</si>
  <si>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</si>
  <si>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</si>
  <si>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</si>
  <si>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</si>
  <si>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</si>
  <si>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</si>
  <si>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</si>
  <si>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</si>
  <si>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</si>
  <si>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</si>
  <si>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</si>
  <si>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</si>
  <si>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</si>
  <si>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</si>
  <si>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</si>
  <si>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</si>
  <si>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</si>
  <si>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</si>
  <si>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</si>
  <si>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</si>
  <si>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</si>
  <si>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</si>
  <si>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</si>
  <si>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</si>
  <si>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</si>
  <si>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</si>
  <si>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</si>
  <si>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</si>
  <si>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</si>
  <si>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</si>
  <si>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</si>
  <si>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</si>
  <si>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</si>
  <si>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</si>
  <si>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</si>
  <si>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</si>
  <si>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</si>
  <si>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</si>
  <si>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</si>
  <si>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</si>
  <si>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</si>
  <si>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</si>
  <si>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</si>
  <si>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</si>
  <si>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</si>
  <si>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</si>
  <si>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</si>
  <si>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</si>
  <si>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</si>
  <si>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</si>
  <si>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</si>
  <si>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北海道当麻町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</si>
  <si>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</si>
  <si>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</si>
  <si>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</si>
  <si>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</si>
  <si>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</si>
  <si>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</si>
  <si>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</si>
  <si>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</si>
  <si>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</si>
  <si>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</si>
  <si>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</si>
  <si>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</si>
  <si>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</si>
  <si>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</si>
  <si>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</si>
  <si>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</si>
  <si>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</si>
  <si>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</si>
  <si>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</si>
  <si>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</si>
  <si>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</si>
  <si>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</si>
  <si>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</si>
  <si>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</si>
  <si>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</si>
  <si>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</si>
  <si>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</si>
  <si>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</si>
  <si>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</si>
  <si>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</si>
  <si>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</si>
  <si>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</si>
  <si>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</si>
  <si>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</si>
  <si>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</si>
  <si>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</si>
  <si>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</si>
  <si>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</si>
  <si>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</si>
  <si>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</si>
  <si>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</si>
  <si>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</si>
  <si>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</si>
  <si>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</si>
  <si>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</si>
  <si>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</si>
  <si>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</si>
  <si>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</si>
  <si>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</si>
  <si>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</si>
  <si>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</si>
  <si>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</si>
  <si>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</si>
  <si>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</si>
  <si>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</si>
  <si>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</si>
  <si>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</si>
  <si>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</si>
  <si>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</si>
  <si>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</si>
  <si>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</si>
  <si>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</si>
  <si>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</si>
  <si>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</si>
  <si>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</si>
  <si>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</si>
  <si>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</si>
  <si>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</si>
  <si>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</si>
  <si>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</si>
  <si>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</si>
  <si>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</si>
  <si>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</si>
  <si>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</si>
  <si>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</si>
  <si>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</si>
  <si>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</si>
  <si>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</si>
  <si>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</si>
  <si>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</si>
  <si>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</si>
  <si>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</si>
  <si>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</si>
  <si>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</si>
  <si>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</si>
  <si>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</si>
  <si>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</si>
  <si>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</si>
  <si>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</si>
  <si>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</si>
  <si>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</si>
  <si>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</si>
  <si>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</si>
  <si>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</si>
  <si>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</si>
  <si>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</si>
  <si>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</si>
  <si>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</si>
  <si>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</si>
  <si>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</si>
  <si>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</si>
  <si>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</si>
  <si>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</si>
  <si>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</si>
  <si>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</si>
  <si>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</si>
  <si>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</si>
  <si>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</si>
  <si>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</si>
  <si>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</si>
  <si>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</si>
  <si>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</si>
  <si>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</si>
  <si>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</si>
  <si>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</si>
  <si>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</si>
  <si>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</si>
  <si>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</si>
  <si>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</si>
  <si>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</si>
  <si>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</si>
  <si>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</si>
  <si>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</si>
  <si>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</si>
  <si>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</si>
  <si>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</si>
  <si>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</si>
  <si>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</si>
  <si>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</si>
  <si>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</si>
  <si>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</si>
  <si>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</si>
  <si>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</si>
  <si>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</si>
  <si>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</si>
  <si>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</si>
  <si>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</si>
  <si>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</si>
  <si>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</si>
  <si>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</si>
  <si>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</si>
  <si>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</si>
  <si>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</si>
  <si>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</si>
  <si>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</si>
  <si>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</si>
  <si>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</si>
  <si>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</si>
  <si>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</si>
  <si>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</si>
  <si>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北海道当麻町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</si>
  <si>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</si>
  <si>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</si>
  <si>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</si>
  <si>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</si>
  <si>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</si>
  <si>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</si>
  <si>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</si>
  <si>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</si>
  <si>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</si>
  <si>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</si>
  <si>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</si>
  <si>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</si>
  <si>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</si>
  <si>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</si>
  <si>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</si>
  <si>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</si>
  <si>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</si>
  <si>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</si>
  <si>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</si>
  <si>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</si>
  <si>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</si>
  <si>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</si>
  <si>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</si>
  <si>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</si>
  <si>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</si>
  <si>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</si>
  <si>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</si>
  <si>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</si>
  <si>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</si>
  <si>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</si>
  <si>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</si>
  <si>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</si>
  <si>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</si>
  <si>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</si>
  <si>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</si>
  <si>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</si>
  <si>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</si>
  <si>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</si>
  <si>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</si>
  <si>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</si>
  <si>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</si>
  <si>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</si>
  <si>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</si>
  <si>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</si>
  <si>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</si>
  <si>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</si>
  <si>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</si>
  <si>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</si>
  <si>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</si>
  <si>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</si>
  <si>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</si>
  <si>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</si>
  <si>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</si>
  <si>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</si>
  <si>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</si>
  <si>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</si>
  <si>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</si>
  <si>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</si>
  <si>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</si>
  <si>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</si>
  <si>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</si>
  <si>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</si>
  <si>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</si>
  <si>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</si>
  <si>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</si>
  <si>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</si>
  <si>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</si>
  <si>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</si>
  <si>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</si>
  <si>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</si>
  <si>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</si>
  <si>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</si>
  <si>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</si>
  <si>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</si>
  <si>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</si>
  <si>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</si>
  <si>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</si>
  <si>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</si>
  <si>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</si>
  <si>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</si>
  <si>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</si>
  <si>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</si>
  <si>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</si>
  <si>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</si>
  <si>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</si>
  <si>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</si>
  <si>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</si>
  <si>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</si>
  <si>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</si>
  <si>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</si>
  <si>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</si>
  <si>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</si>
  <si>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</si>
  <si>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</si>
  <si>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</si>
  <si>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</si>
  <si>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</si>
  <si>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</si>
  <si>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</si>
  <si>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</si>
  <si>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</si>
  <si>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</si>
  <si>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</si>
  <si>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</si>
  <si>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</si>
  <si>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</si>
  <si>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</si>
  <si>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</si>
  <si>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</si>
  <si>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</si>
  <si>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</si>
  <si>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</si>
  <si>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</si>
  <si>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</si>
  <si>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</si>
  <si>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</si>
  <si>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</si>
  <si>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</si>
  <si>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</si>
  <si>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</si>
  <si>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</si>
  <si>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</si>
  <si>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</si>
  <si>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</si>
  <si>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</si>
  <si>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</si>
  <si>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</si>
  <si>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</si>
  <si>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</si>
  <si>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</si>
  <si>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</si>
  <si>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</si>
  <si>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</si>
  <si>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</si>
  <si>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</si>
  <si>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</si>
  <si>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</si>
  <si>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</si>
  <si>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</si>
  <si>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</si>
  <si>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</si>
  <si>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</si>
  <si>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</si>
  <si>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</si>
  <si>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</si>
  <si>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</si>
  <si>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</si>
  <si>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</si>
  <si>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</si>
  <si>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</si>
  <si>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</si>
  <si>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</si>
  <si>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</si>
  <si>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</si>
  <si>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</si>
  <si>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</si>
  <si>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</si>
  <si>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</si>
  <si>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</si>
  <si>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</si>
  <si>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</si>
  <si>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</si>
  <si>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</si>
  <si>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</si>
  <si>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</si>
  <si>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</si>
  <si>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</si>
  <si>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</si>
  <si>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</si>
  <si>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</si>
  <si>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</si>
  <si>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</si>
  <si>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</si>
  <si>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</si>
  <si>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</si>
  <si>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</si>
  <si>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4.74</t>
  </si>
  <si>
    <t>▲ 7.10</t>
  </si>
  <si>
    <t>▲ 6.92</t>
  </si>
  <si>
    <t>水道事業会計</t>
  </si>
  <si>
    <t>一般会計</t>
  </si>
  <si>
    <t>介護保険特別会計</t>
  </si>
  <si>
    <t>公共下水道事業特別会計</t>
  </si>
  <si>
    <t>国民健康保険特別会計（医科診療施設勘定）</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</si>
  <si>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</si>
  <si>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</si>
  <si>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</si>
  <si>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</si>
  <si>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</si>
  <si>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</si>
  <si>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</si>
  <si>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</si>
  <si>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</si>
  <si>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</si>
  <si>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愛別町外3町塵芥処理組合</t>
    <rPh sb="0" eb="2">
      <t>アイベツ</t>
    </rPh>
    <rPh sb="2" eb="3">
      <t>マチ</t>
    </rPh>
    <rPh sb="3" eb="4">
      <t>ソト</t>
    </rPh>
    <rPh sb="5" eb="6">
      <t>チョウ</t>
    </rPh>
    <rPh sb="6" eb="12">
      <t>ジンカイショリクミアイ</t>
    </rPh>
    <phoneticPr fontId="2"/>
  </si>
  <si>
    <t>大雪浄化組合</t>
    <rPh sb="0" eb="2">
      <t>タイセツ</t>
    </rPh>
    <rPh sb="2" eb="6">
      <t>ジョウカクミアイ</t>
    </rPh>
    <phoneticPr fontId="2"/>
  </si>
  <si>
    <t>大雪消防組合</t>
    <rPh sb="0" eb="2">
      <t>タイセツ</t>
    </rPh>
    <rPh sb="2" eb="6">
      <t>ショウボウクミアイ</t>
    </rPh>
    <phoneticPr fontId="2"/>
  </si>
  <si>
    <t>上川広域滞納整理機構</t>
    <rPh sb="0" eb="10">
      <t>カミカワコウイキタイノウセイリキコウ</t>
    </rPh>
    <phoneticPr fontId="2"/>
  </si>
  <si>
    <t>上川教育研修センター組合</t>
    <rPh sb="0" eb="6">
      <t>カミカワキョウイクケンシュウ</t>
    </rPh>
    <rPh sb="10" eb="12">
      <t>クミアイ</t>
    </rPh>
    <phoneticPr fontId="2"/>
  </si>
  <si>
    <t>上川中部福祉事務組合</t>
    <rPh sb="0" eb="8">
      <t>カミカワチュウブフクシジム</t>
    </rPh>
    <rPh sb="8" eb="10">
      <t>クミアイ</t>
    </rPh>
    <phoneticPr fontId="2"/>
  </si>
  <si>
    <t>まちづくり基金</t>
    <rPh sb="5" eb="7">
      <t>キキン</t>
    </rPh>
    <phoneticPr fontId="5"/>
  </si>
  <si>
    <t>公共施設整備基金</t>
    <rPh sb="0" eb="4">
      <t>コウキョウシセツ</t>
    </rPh>
    <rPh sb="4" eb="8">
      <t>セイビキキン</t>
    </rPh>
    <phoneticPr fontId="2"/>
  </si>
  <si>
    <t>農業振興基金</t>
    <rPh sb="0" eb="6">
      <t>ノウギョウシンコウキキン</t>
    </rPh>
    <phoneticPr fontId="2"/>
  </si>
  <si>
    <t>地域福祉基金</t>
    <rPh sb="0" eb="6">
      <t>チイキフクシキキン</t>
    </rPh>
    <phoneticPr fontId="2"/>
  </si>
  <si>
    <t>森林環境整備基金</t>
    <rPh sb="0" eb="2">
      <t>シンリン</t>
    </rPh>
    <rPh sb="2" eb="4">
      <t>カンキョウ</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</si>
</sst>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9" fillId="8" borderId="128" xfId="15"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130" xfId="15" applyNumberFormat="1" applyFont="1" applyFill="1" applyBorder="1" applyAlignment="1" applyProtection="1">
      <alignment horizontal="right" vertical="center" shrinkToFit="1"/>
      <protection locked="0"/>
    </xf>
    <xf numFmtId="177" fontId="39" fillId="8" borderId="131"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9" fillId="8" borderId="133" xfId="15" applyNumberFormat="1" applyFont="1" applyFill="1" applyBorder="1" applyAlignment="1" applyProtection="1">
      <alignment horizontal="right" vertical="center" shrinkToFit="1"/>
      <protection locked="0"/>
    </xf>
    <xf numFmtId="177" fontId="39" fillId="8" borderId="134" xfId="12"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98FA-43CF-BF1E-86F6881604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127485</c:v>
                </c:pt>
                <c:pt idx="1">
                  <c:v>146407</c:v>
                </c:pt>
                <c:pt idx="2">
                  <c:v>121421</c:v>
                </c:pt>
                <c:pt idx="3">
                  <c:v>161657</c:v>
                </c:pt>
                <c:pt idx="4">
                  <c:v>154489</c:v>
                </c:pt>
              </c:numCache>
            </c:numRef>
          </c:val>
          <c:smooth val="0"/>
          <c:extLst>
            <c:ext xmlns:c16="http://schemas.microsoft.com/office/drawing/2014/chart" uri="{C3380CC4-5D6E-409C-BE32-E72D297353CC}">
              <c16:uniqueId val="{00000001-98FA-43CF-BF1E-86F6881604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c:v>
                </c:pt>
                <c:pt idx="1">
                  <c:v>5.25</c:v>
                </c:pt>
                <c:pt idx="2">
                  <c:v>6.29</c:v>
                </c:pt>
                <c:pt idx="3">
                  <c:v>5.49</c:v>
                </c:pt>
                <c:pt idx="4">
                  <c:v>5.29</c:v>
                </c:pt>
              </c:numCache>
            </c:numRef>
          </c:val>
          <c:extLst>
            <c:ext xmlns:c16="http://schemas.microsoft.com/office/drawing/2014/chart" uri="{C3380CC4-5D6E-409C-BE32-E72D297353CC}">
              <c16:uniqueId val="{00000000-E341-4979-BEFC-C7F5E6A305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18.559999999999999</c:v>
                </c:pt>
                <c:pt idx="1">
                  <c:v>18.260000000000002</c:v>
                </c:pt>
                <c:pt idx="2">
                  <c:v>20.03</c:v>
                </c:pt>
                <c:pt idx="3">
                  <c:v>18.809999999999999</c:v>
                </c:pt>
                <c:pt idx="4">
                  <c:v>15.35</c:v>
                </c:pt>
              </c:numCache>
            </c:numRef>
          </c:val>
          <c:extLst>
            <c:ext xmlns:c16="http://schemas.microsoft.com/office/drawing/2014/chart" uri="{C3380CC4-5D6E-409C-BE32-E72D297353CC}">
              <c16:uniqueId val="{00000001-E341-4979-BEFC-C7F5E6A305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-4.74</c:v>
                </c:pt>
                <c:pt idx="1">
                  <c:v>3.94</c:v>
                </c:pt>
                <c:pt idx="2">
                  <c:v>1.47</c:v>
                </c:pt>
                <c:pt idx="3">
                  <c:v>-7.1</c:v>
                </c:pt>
                <c:pt idx="4">
                  <c:v>-6.92</c:v>
                </c:pt>
              </c:numCache>
            </c:numRef>
          </c:val>
          <c:smooth val="0"/>
          <c:extLst>
            <c:ext xmlns:c16="http://schemas.microsoft.com/office/drawing/2014/chart" uri="{C3380CC4-5D6E-409C-BE32-E72D297353CC}">
              <c16:uniqueId val="{00000002-E341-4979-BEFC-C7F5E6A305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B0-4169-A447-7331A5D9B6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0-4169-A447-7331A5D9B6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B0-4169-A447-7331A5D9B6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B0-4169-A447-7331A5D9B63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0.19</c:v>
                </c:pt>
                <c:pt idx="4">
                  <c:v>#N/A</c:v>
                </c:pt>
                <c:pt idx="5">
                  <c:v>0.06</c:v>
                </c:pt>
                <c:pt idx="6">
                  <c:v>#N/A</c:v>
                </c:pt>
                <c:pt idx="7">
                  <c:v>0.03</c:v>
                </c:pt>
                <c:pt idx="8">
                  <c:v>#N/A</c:v>
                </c:pt>
                <c:pt idx="9">
                  <c:v>0.03</c:v>
                </c:pt>
              </c:numCache>
            </c:numRef>
          </c:val>
          <c:extLst>
            <c:ext xmlns:c16="http://schemas.microsoft.com/office/drawing/2014/chart" uri="{C3380CC4-5D6E-409C-BE32-E72D297353CC}">
              <c16:uniqueId val="{00000004-39B0-4169-A447-7331A5D9B639}"/>
            </c:ext>
          </c:extLst>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5-39B0-4169-A447-7331A5D9B63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0.08</c:v>
                </c:pt>
                <c:pt idx="8">
                  <c:v>#N/A</c:v>
                </c:pt>
                <c:pt idx="9">
                  <c:v>0.33</c:v>
                </c:pt>
              </c:numCache>
            </c:numRef>
          </c:val>
          <c:extLst>
            <c:ext xmlns:c16="http://schemas.microsoft.com/office/drawing/2014/chart" uri="{C3380CC4-5D6E-409C-BE32-E72D297353CC}">
              <c16:uniqueId val="{00000006-39B0-4169-A447-7331A5D9B6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0.16</c:v>
                </c:pt>
                <c:pt idx="2">
                  <c:v>#N/A</c:v>
                </c:pt>
                <c:pt idx="3">
                  <c:v>0</c:v>
                </c:pt>
                <c:pt idx="4">
                  <c:v>#N/A</c:v>
                </c:pt>
                <c:pt idx="5">
                  <c:v>0.98</c:v>
                </c:pt>
                <c:pt idx="6">
                  <c:v>#N/A</c:v>
                </c:pt>
                <c:pt idx="7">
                  <c:v>1.2</c:v>
                </c:pt>
                <c:pt idx="8">
                  <c:v>#N/A</c:v>
                </c:pt>
                <c:pt idx="9">
                  <c:v>0.57999999999999996</c:v>
                </c:pt>
              </c:numCache>
            </c:numRef>
          </c:val>
          <c:extLst>
            <c:ext xmlns:c16="http://schemas.microsoft.com/office/drawing/2014/chart" uri="{C3380CC4-5D6E-409C-BE32-E72D297353CC}">
              <c16:uniqueId val="{00000007-39B0-4169-A447-7331A5D9B6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1.38</c:v>
                </c:pt>
                <c:pt idx="2">
                  <c:v>#N/A</c:v>
                </c:pt>
                <c:pt idx="3">
                  <c:v>5.24</c:v>
                </c:pt>
                <c:pt idx="4">
                  <c:v>#N/A</c:v>
                </c:pt>
                <c:pt idx="5">
                  <c:v>6.29</c:v>
                </c:pt>
                <c:pt idx="6">
                  <c:v>#N/A</c:v>
                </c:pt>
                <c:pt idx="7">
                  <c:v>5.48</c:v>
                </c:pt>
                <c:pt idx="8">
                  <c:v>#N/A</c:v>
                </c:pt>
                <c:pt idx="9">
                  <c:v>5.29</c:v>
                </c:pt>
              </c:numCache>
            </c:numRef>
          </c:val>
          <c:extLst>
            <c:ext xmlns:c16="http://schemas.microsoft.com/office/drawing/2014/chart" uri="{C3380CC4-5D6E-409C-BE32-E72D297353CC}">
              <c16:uniqueId val="{00000008-39B0-4169-A447-7331A5D9B6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18.309999999999999</c:v>
                </c:pt>
                <c:pt idx="2">
                  <c:v>#N/A</c:v>
                </c:pt>
                <c:pt idx="3">
                  <c:v>7.65</c:v>
                </c:pt>
                <c:pt idx="4">
                  <c:v>#N/A</c:v>
                </c:pt>
                <c:pt idx="5">
                  <c:v>6.9</c:v>
                </c:pt>
                <c:pt idx="6">
                  <c:v>#N/A</c:v>
                </c:pt>
                <c:pt idx="7">
                  <c:v>7.48</c:v>
                </c:pt>
                <c:pt idx="8">
                  <c:v>#N/A</c:v>
                </c:pt>
                <c:pt idx="9">
                  <c:v>8.17</c:v>
                </c:pt>
              </c:numCache>
            </c:numRef>
          </c:val>
          <c:extLst>
            <c:ext xmlns:c16="http://schemas.microsoft.com/office/drawing/2014/chart" uri="{C3380CC4-5D6E-409C-BE32-E72D297353CC}">
              <c16:uniqueId val="{00000009-39B0-4169-A447-7331A5D9B6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719</c:v>
                </c:pt>
                <c:pt idx="5">
                  <c:v>803</c:v>
                </c:pt>
                <c:pt idx="8">
                  <c:v>882</c:v>
                </c:pt>
                <c:pt idx="11">
                  <c:v>864</c:v>
                </c:pt>
                <c:pt idx="14">
                  <c:v>872</c:v>
                </c:pt>
              </c:numCache>
            </c:numRef>
          </c:val>
          <c:extLst>
            <c:ext xmlns:c16="http://schemas.microsoft.com/office/drawing/2014/chart" uri="{C3380CC4-5D6E-409C-BE32-E72D297353CC}">
              <c16:uniqueId val="{00000000-8DAE-428C-910C-C7CB374EA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AE-428C-910C-C7CB374EA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AE-428C-910C-C7CB374EA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0</c:v>
                </c:pt>
                <c:pt idx="9">
                  <c:v>0</c:v>
                </c:pt>
                <c:pt idx="12">
                  <c:v>3</c:v>
                </c:pt>
              </c:numCache>
            </c:numRef>
          </c:val>
          <c:extLst>
            <c:ext xmlns:c16="http://schemas.microsoft.com/office/drawing/2014/chart" uri="{C3380CC4-5D6E-409C-BE32-E72D297353CC}">
              <c16:uniqueId val="{00000003-8DAE-428C-910C-C7CB374EA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c:v>
                </c:pt>
                <c:pt idx="3">
                  <c:v>55</c:v>
                </c:pt>
                <c:pt idx="6">
                  <c:v>64</c:v>
                </c:pt>
                <c:pt idx="9">
                  <c:v>60</c:v>
                </c:pt>
                <c:pt idx="12">
                  <c:v>63</c:v>
                </c:pt>
              </c:numCache>
            </c:numRef>
          </c:val>
          <c:extLst>
            <c:ext xmlns:c16="http://schemas.microsoft.com/office/drawing/2014/chart" uri="{C3380CC4-5D6E-409C-BE32-E72D297353CC}">
              <c16:uniqueId val="{00000004-8DAE-428C-910C-C7CB374EA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AE-428C-910C-C7CB374EA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AE-428C-910C-C7CB374EA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843</c:v>
                </c:pt>
                <c:pt idx="3">
                  <c:v>920</c:v>
                </c:pt>
                <c:pt idx="6">
                  <c:v>1009</c:v>
                </c:pt>
                <c:pt idx="9">
                  <c:v>1050</c:v>
                </c:pt>
                <c:pt idx="12">
                  <c:v>1028</c:v>
                </c:pt>
              </c:numCache>
            </c:numRef>
          </c:val>
          <c:extLst>
            <c:ext xmlns:c16="http://schemas.microsoft.com/office/drawing/2014/chart" uri="{C3380CC4-5D6E-409C-BE32-E72D297353CC}">
              <c16:uniqueId val="{00000007-8DAE-428C-910C-C7CB374EA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c:v>
                </c:pt>
                <c:pt idx="2">
                  <c:v>#N/A</c:v>
                </c:pt>
                <c:pt idx="3">
                  <c:v>#N/A</c:v>
                </c:pt>
                <c:pt idx="4">
                  <c:v>174</c:v>
                </c:pt>
                <c:pt idx="5">
                  <c:v>#N/A</c:v>
                </c:pt>
                <c:pt idx="6">
                  <c:v>#N/A</c:v>
                </c:pt>
                <c:pt idx="7">
                  <c:v>191</c:v>
                </c:pt>
                <c:pt idx="8">
                  <c:v>#N/A</c:v>
                </c:pt>
                <c:pt idx="9">
                  <c:v>#N/A</c:v>
                </c:pt>
                <c:pt idx="10">
                  <c:v>246</c:v>
                </c:pt>
                <c:pt idx="11">
                  <c:v>#N/A</c:v>
                </c:pt>
                <c:pt idx="12">
                  <c:v>#N/A</c:v>
                </c:pt>
                <c:pt idx="13">
                  <c:v>222</c:v>
                </c:pt>
                <c:pt idx="14">
                  <c:v>#N/A</c:v>
                </c:pt>
              </c:numCache>
            </c:numRef>
          </c:val>
          <c:smooth val="0"/>
          <c:extLst>
            <c:ext xmlns:c16="http://schemas.microsoft.com/office/drawing/2014/chart" uri="{C3380CC4-5D6E-409C-BE32-E72D297353CC}">
              <c16:uniqueId val="{00000008-8DAE-428C-910C-C7CB374EA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5871</c:v>
                </c:pt>
                <c:pt idx="5">
                  <c:v>5799</c:v>
                </c:pt>
                <c:pt idx="8">
                  <c:v>5550</c:v>
                </c:pt>
                <c:pt idx="11">
                  <c:v>5344</c:v>
                </c:pt>
                <c:pt idx="14">
                  <c:v>5410</c:v>
                </c:pt>
              </c:numCache>
            </c:numRef>
          </c:val>
          <c:extLst>
            <c:ext xmlns:c16="http://schemas.microsoft.com/office/drawing/2014/chart" uri="{C3380CC4-5D6E-409C-BE32-E72D297353CC}">
              <c16:uniqueId val="{00000000-CCA3-4A0B-97BE-BEA8B1AD74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667</c:v>
                </c:pt>
                <c:pt idx="5">
                  <c:v>571</c:v>
                </c:pt>
                <c:pt idx="8">
                  <c:v>492</c:v>
                </c:pt>
                <c:pt idx="11">
                  <c:v>436</c:v>
                </c:pt>
                <c:pt idx="14">
                  <c:v>409</c:v>
                </c:pt>
              </c:numCache>
            </c:numRef>
          </c:val>
          <c:extLst>
            <c:ext xmlns:c16="http://schemas.microsoft.com/office/drawing/2014/chart" uri="{C3380CC4-5D6E-409C-BE32-E72D297353CC}">
              <c16:uniqueId val="{00000001-CCA3-4A0B-97BE-BEA8B1AD74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3008</c:v>
                </c:pt>
                <c:pt idx="5">
                  <c:v>2742</c:v>
                </c:pt>
                <c:pt idx="8">
                  <c:v>2762</c:v>
                </c:pt>
                <c:pt idx="11">
                  <c:v>2634</c:v>
                </c:pt>
                <c:pt idx="14">
                  <c:v>2491</c:v>
                </c:pt>
              </c:numCache>
            </c:numRef>
          </c:val>
          <c:extLst>
            <c:ext xmlns:c16="http://schemas.microsoft.com/office/drawing/2014/chart" uri="{C3380CC4-5D6E-409C-BE32-E72D297353CC}">
              <c16:uniqueId val="{00000002-CCA3-4A0B-97BE-BEA8B1AD74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3-4A0B-97BE-BEA8B1AD74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3-4A0B-97BE-BEA8B1AD74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65</c:v>
                </c:pt>
                <c:pt idx="6">
                  <c:v>127</c:v>
                </c:pt>
                <c:pt idx="9">
                  <c:v>0</c:v>
                </c:pt>
                <c:pt idx="12">
                  <c:v>0</c:v>
                </c:pt>
              </c:numCache>
            </c:numRef>
          </c:val>
          <c:extLst>
            <c:ext xmlns:c16="http://schemas.microsoft.com/office/drawing/2014/chart" uri="{C3380CC4-5D6E-409C-BE32-E72D297353CC}">
              <c16:uniqueId val="{00000005-CCA3-4A0B-97BE-BEA8B1AD74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789</c:v>
                </c:pt>
                <c:pt idx="3">
                  <c:v>759</c:v>
                </c:pt>
                <c:pt idx="6">
                  <c:v>658</c:v>
                </c:pt>
                <c:pt idx="9">
                  <c:v>626</c:v>
                </c:pt>
                <c:pt idx="12">
                  <c:v>643</c:v>
                </c:pt>
              </c:numCache>
            </c:numRef>
          </c:val>
          <c:extLst>
            <c:ext xmlns:c16="http://schemas.microsoft.com/office/drawing/2014/chart" uri="{C3380CC4-5D6E-409C-BE32-E72D297353CC}">
              <c16:uniqueId val="{00000006-CCA3-4A0B-97BE-BEA8B1AD74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2</c:v>
                </c:pt>
                <c:pt idx="6">
                  <c:v>204</c:v>
                </c:pt>
                <c:pt idx="9">
                  <c:v>203</c:v>
                </c:pt>
                <c:pt idx="12">
                  <c:v>202</c:v>
                </c:pt>
              </c:numCache>
            </c:numRef>
          </c:val>
          <c:extLst>
            <c:ext xmlns:c16="http://schemas.microsoft.com/office/drawing/2014/chart" uri="{C3380CC4-5D6E-409C-BE32-E72D297353CC}">
              <c16:uniqueId val="{00000007-CCA3-4A0B-97BE-BEA8B1AD74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131</c:v>
                </c:pt>
                <c:pt idx="3">
                  <c:v>163</c:v>
                </c:pt>
                <c:pt idx="6">
                  <c:v>156</c:v>
                </c:pt>
                <c:pt idx="9">
                  <c:v>145</c:v>
                </c:pt>
                <c:pt idx="12">
                  <c:v>141</c:v>
                </c:pt>
              </c:numCache>
            </c:numRef>
          </c:val>
          <c:extLst>
            <c:ext xmlns:c16="http://schemas.microsoft.com/office/drawing/2014/chart" uri="{C3380CC4-5D6E-409C-BE32-E72D297353CC}">
              <c16:uniqueId val="{00000008-CCA3-4A0B-97BE-BEA8B1AD74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A3-4A0B-97BE-BEA8B1AD74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9372</c:v>
                </c:pt>
                <c:pt idx="3">
                  <c:v>9198</c:v>
                </c:pt>
                <c:pt idx="6">
                  <c:v>8748</c:v>
                </c:pt>
                <c:pt idx="9">
                  <c:v>8349</c:v>
                </c:pt>
                <c:pt idx="12">
                  <c:v>8235</c:v>
                </c:pt>
              </c:numCache>
            </c:numRef>
          </c:val>
          <c:extLst>
            <c:ext xmlns:c16="http://schemas.microsoft.com/office/drawing/2014/chart" uri="{C3380CC4-5D6E-409C-BE32-E72D297353CC}">
              <c16:uniqueId val="{0000000A-CCA3-4A0B-97BE-BEA8B1AD74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748</c:v>
                </c:pt>
                <c:pt idx="2">
                  <c:v>#N/A</c:v>
                </c:pt>
                <c:pt idx="3">
                  <c:v>#N/A</c:v>
                </c:pt>
                <c:pt idx="4">
                  <c:v>1075</c:v>
                </c:pt>
                <c:pt idx="5">
                  <c:v>#N/A</c:v>
                </c:pt>
                <c:pt idx="6">
                  <c:v>#N/A</c:v>
                </c:pt>
                <c:pt idx="7">
                  <c:v>1090</c:v>
                </c:pt>
                <c:pt idx="8">
                  <c:v>#N/A</c:v>
                </c:pt>
                <c:pt idx="9">
                  <c:v>#N/A</c:v>
                </c:pt>
                <c:pt idx="10">
                  <c:v>911</c:v>
                </c:pt>
                <c:pt idx="11">
                  <c:v>#N/A</c:v>
                </c:pt>
                <c:pt idx="12">
                  <c:v>#N/A</c:v>
                </c:pt>
                <c:pt idx="13">
                  <c:v>910</c:v>
                </c:pt>
                <c:pt idx="14">
                  <c:v>#N/A</c:v>
                </c:pt>
              </c:numCache>
            </c:numRef>
          </c:val>
          <c:smooth val="0"/>
          <c:extLst>
            <c:ext xmlns:c16="http://schemas.microsoft.com/office/drawing/2014/chart" uri="{C3380CC4-5D6E-409C-BE32-E72D297353CC}">
              <c16:uniqueId val="{0000000B-CCA3-4A0B-97BE-BEA8B1AD74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744</c:v>
                </c:pt>
                <c:pt idx="1">
                  <c:v>688</c:v>
                </c:pt>
                <c:pt idx="2">
                  <c:v>567</c:v>
                </c:pt>
              </c:numCache>
            </c:numRef>
          </c:val>
          <c:extLst>
            <c:ext xmlns:c16="http://schemas.microsoft.com/office/drawing/2014/chart" uri="{C3380CC4-5D6E-409C-BE32-E72D297353CC}">
              <c16:uniqueId val="{00000000-ADBA-49C4-B4EC-251D95F550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697</c:v>
                </c:pt>
                <c:pt idx="1">
                  <c:v>597</c:v>
                </c:pt>
                <c:pt idx="2">
                  <c:v>477</c:v>
                </c:pt>
              </c:numCache>
            </c:numRef>
          </c:val>
          <c:extLst>
            <c:ext xmlns:c16="http://schemas.microsoft.com/office/drawing/2014/chart" uri="{C3380CC4-5D6E-409C-BE32-E72D297353CC}">
              <c16:uniqueId val="{00000001-ADBA-49C4-B4EC-251D95F550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1180</c:v>
                </c:pt>
                <c:pt idx="1">
                  <c:v>1232</c:v>
                </c:pt>
                <c:pt idx="2">
                  <c:v>1355</c:v>
                </c:pt>
              </c:numCache>
            </c:numRef>
          </c:val>
          <c:extLst>
            <c:ext xmlns:c16="http://schemas.microsoft.com/office/drawing/2014/chart" uri="{C3380CC4-5D6E-409C-BE32-E72D297353CC}">
              <c16:uniqueId val="{00000002-ADBA-49C4-B4EC-251D95F550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6,119
204.90
7,633,868
7,437,938
195,487
3,693,825
8,234,838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ポイント下回っており、景気の低迷や人口減少などにより、町税の伸びが見込めないことが、大きな要因となっている。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・人件費の抑制に努めており、類似団体と比較して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ポイントほど下回っているが、昨年度と比較して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ほど上昇している。これは近年、地方債の借入額が増加していることによる元利償還金額の増加及び物価高騰による物件費の増加が要因となっている。今後については引き続き計画的な地方債の発行と減債基金の運用、また、物件費については計画的な事務の執行、効率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62</xdr:row>
      <xdr:rowOff>165100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53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019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157988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019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63</xdr:row>
      <xdr:rowOff>8128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164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人件費については定員適正化計画に基づき定員管理を行い、抑制されているところではあるが、物件費においては保有する公共施設等の維持補修経費が増加していること、また、近年の物価高騰が影響し上昇傾向にある。そのため人件費については引き続き抑制に努め、物件費においては計画的な事務の執行や効率化を図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144073</xdr:rowOff>
    </xdr:from>
    <xdr:to>
      <xdr:col>23</xdr:col>
      <xdr:colOff>133350</xdr:colOff>
      <xdr:row>84</xdr:row>
      <xdr:rowOff>16323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74423"/>
          <a:ext cx="8382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75045</xdr:rowOff>
    </xdr:from>
    <xdr:to>
      <xdr:col>19</xdr:col>
      <xdr:colOff>133350</xdr:colOff>
      <xdr:row>84</xdr:row>
      <xdr:rowOff>16323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05395"/>
          <a:ext cx="889000" cy="1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25848</xdr:rowOff>
    </xdr:from>
    <xdr:to>
      <xdr:col>15</xdr:col>
      <xdr:colOff>82550</xdr:colOff>
      <xdr:row>83</xdr:row>
      <xdr:rowOff>75045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6198"/>
          <a:ext cx="889000" cy="4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156211</xdr:rowOff>
    </xdr:from>
    <xdr:to>
      <xdr:col>11</xdr:col>
      <xdr:colOff>31750</xdr:colOff>
      <xdr:row>83</xdr:row>
      <xdr:rowOff>25848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3661"/>
          <a:ext cx="889000" cy="2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93273</xdr:rowOff>
    </xdr:from>
    <xdr:to>
      <xdr:col>23</xdr:col>
      <xdr:colOff>184150</xdr:colOff>
      <xdr:row>84</xdr:row>
      <xdr:rowOff>23423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65350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136973</xdr:rowOff>
    </xdr:from>
    <xdr:to>
      <xdr:col>19</xdr:col>
      <xdr:colOff>184150</xdr:colOff>
      <xdr:row>84</xdr:row>
      <xdr:rowOff>67123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51900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24245</xdr:rowOff>
    </xdr:from>
    <xdr:to>
      <xdr:col>15</xdr:col>
      <xdr:colOff>133350</xdr:colOff>
      <xdr:row>83</xdr:row>
      <xdr:rowOff>125845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4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146498</xdr:rowOff>
    </xdr:from>
    <xdr:to>
      <xdr:col>11</xdr:col>
      <xdr:colOff>82550</xdr:colOff>
      <xdr:row>83</xdr:row>
      <xdr:rowOff>76648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61425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105411</xdr:rowOff>
    </xdr:from>
    <xdr:to>
      <xdr:col>7</xdr:col>
      <xdr:colOff>31750</xdr:colOff>
      <xdr:row>82</xdr:row>
      <xdr:rowOff>35561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これは団塊世代職員の定年退職により比較的若い世代の管理職登用が増えたことによるものと考えられる。今後も年齢構成の変動により、指数も変動するため、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・定員適正化計画に基づいた定員管理を継続して実施しており、類似団体と比較して、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ポイント下回っていることから、今後も計画的な職員採用を堅持し、適正な定員管理に努める。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20574</xdr:rowOff>
    </xdr:from>
    <xdr:to>
      <xdr:col>81</xdr:col>
      <xdr:colOff>44450</xdr:colOff>
      <xdr:row>60</xdr:row>
      <xdr:rowOff>48564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07574"/>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20574</xdr:rowOff>
    </xdr:from>
    <xdr:to>
      <xdr:col>77</xdr:col>
      <xdr:colOff>44450</xdr:colOff>
      <xdr:row>60</xdr:row>
      <xdr:rowOff>56286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07574"/>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43738</xdr:rowOff>
    </xdr:from>
    <xdr:to>
      <xdr:col>72</xdr:col>
      <xdr:colOff>203200</xdr:colOff>
      <xdr:row>60</xdr:row>
      <xdr:rowOff>56286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073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166929</xdr:rowOff>
    </xdr:from>
    <xdr:to>
      <xdr:col>68</xdr:col>
      <xdr:colOff>152400</xdr:colOff>
      <xdr:row>60</xdr:row>
      <xdr:rowOff>43738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824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169214</xdr:rowOff>
    </xdr:from>
    <xdr:to>
      <xdr:col>81</xdr:col>
      <xdr:colOff>95250</xdr:colOff>
      <xdr:row>60</xdr:row>
      <xdr:rowOff>99364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14291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2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81551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5486</xdr:rowOff>
    </xdr:from>
    <xdr:to>
      <xdr:col>73</xdr:col>
      <xdr:colOff>44450</xdr:colOff>
      <xdr:row>60</xdr:row>
      <xdr:rowOff>107086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117263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164388</xdr:rowOff>
    </xdr:from>
    <xdr:to>
      <xdr:col>68</xdr:col>
      <xdr:colOff>203200</xdr:colOff>
      <xdr:row>60</xdr:row>
      <xdr:rowOff>94538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104715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116129</xdr:rowOff>
    </xdr:from>
    <xdr:to>
      <xdr:col>64</xdr:col>
      <xdr:colOff>152400</xdr:colOff>
      <xdr:row>60</xdr:row>
      <xdr:rowOff>46279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56456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ポイント増加している。これは近年、地方債の借入が増加していることによる元利償還金の増加によるものと考えられる。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・今後予定される大規模事業の実施により上昇する見込みであることから、低利率債への借換や普通建設事業の選択と計画的な執行、各種基金への積み立てを行い公債比率の抑制に努める。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73237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276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41063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713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156210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140123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3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ポイント減少しているが、今後において大規模な事業を実施する予定があり、増加することが考えられる。引き続き各種基金へ計画的な積立を行い、将来負担比率の抑制に努める。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5448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86179</xdr:rowOff>
    </xdr:from>
    <xdr:to>
      <xdr:col>77</xdr:col>
      <xdr:colOff>44450</xdr:colOff>
      <xdr:row>15</xdr:row>
      <xdr:rowOff>148227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579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16</xdr:row>
      <xdr:rowOff>8950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199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63198</xdr:rowOff>
    </xdr:from>
    <xdr:to>
      <xdr:col>68</xdr:col>
      <xdr:colOff>152400</xdr:colOff>
      <xdr:row>16</xdr:row>
      <xdr:rowOff>8950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3494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35379</xdr:rowOff>
    </xdr:from>
    <xdr:to>
      <xdr:col>77</xdr:col>
      <xdr:colOff>95250</xdr:colOff>
      <xdr:row>15</xdr:row>
      <xdr:rowOff>136979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121756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129600</xdr:rowOff>
    </xdr:from>
    <xdr:to>
      <xdr:col>68</xdr:col>
      <xdr:colOff>203200</xdr:colOff>
      <xdr:row>16</xdr:row>
      <xdr:rowOff>59750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44527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12398</xdr:rowOff>
    </xdr:from>
    <xdr:to>
      <xdr:col>64</xdr:col>
      <xdr:colOff>152400</xdr:colOff>
      <xdr:row>15</xdr:row>
      <xdr:rowOff>113998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98775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6,119
204.90
7,633,868
7,437,938
195,487
3,693,825
8,234,838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ポイント下回っているが、経常収支比率に占める割合は、依然として高いことから、今後も定員適正化計画に基づいた定員管理を行い、抑制に努める。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9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ポイント上回っており、公共施設の管理経費等の増加により上昇傾向にあるため、今後において引き続き管理経費の抑制に努め、もしくは指定管理制度の導入を検討する。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20</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2893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79375</xdr:rowOff>
    </xdr:from>
    <xdr:to>
      <xdr:col>78</xdr:col>
      <xdr:colOff>69850</xdr:colOff>
      <xdr:row>20</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369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165100</xdr:rowOff>
    </xdr:from>
    <xdr:to>
      <xdr:col>73</xdr:col>
      <xdr:colOff>180975</xdr:colOff>
      <xdr:row>19</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797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17</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178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9525</xdr:rowOff>
    </xdr:from>
    <xdr:to>
      <xdr:col>78</xdr:col>
      <xdr:colOff>120650</xdr:colOff>
      <xdr:row>20</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95902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2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28575</xdr:rowOff>
    </xdr:from>
    <xdr:to>
      <xdr:col>74</xdr:col>
      <xdr:colOff>31750</xdr:colOff>
      <xdr:row>19</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114300</xdr:rowOff>
    </xdr:from>
    <xdr:to>
      <xdr:col>69</xdr:col>
      <xdr:colOff>142875</xdr:colOff>
      <xdr:row>18</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ポイント増加している。これは教育費における就学援助事業が要因と考えられる。引き続き正確な資格審査を行い上昇抑制に努める。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758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ポイント下回っているが、今後も他会計での経費節減を行うことで、普通会計から特別会計への繰出の抑制に努める。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110998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536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106426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129286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22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8128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59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55626</xdr:rowOff>
    </xdr:from>
    <xdr:to>
      <xdr:col>78</xdr:col>
      <xdr:colOff>120650</xdr:colOff>
      <xdr:row>55</xdr:row>
      <xdr:rowOff>157226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167403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ポイント下回っているが、補助金等の見直しによるもので、引き続き補助金の見直しを行い抑制に努める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ポイント上回っているが、これは大型事業であった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役場新庁舎建設に係る元利償還金や近年過疎対策事業債の借入額増加していることによる元利償還金の増加によるものと考えられる。今後も大規模な整備事業等の実施により増加が見込まれることから計画的な地方債の発行と減債基金の運用によ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130811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90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676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67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057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ポイント下回っているが、今後も経常経費の縮減を図り、事務費の抑制に努める。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44704</xdr:rowOff>
    </xdr:from>
    <xdr:to>
      <xdr:col>82</xdr:col>
      <xdr:colOff>107950</xdr:colOff>
      <xdr:row>74</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320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74</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359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88138</xdr:rowOff>
    </xdr:from>
    <xdr:to>
      <xdr:col>73</xdr:col>
      <xdr:colOff>180975</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6039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88138</xdr:rowOff>
    </xdr:from>
    <xdr:to>
      <xdr:col>69</xdr:col>
      <xdr:colOff>92075</xdr:colOff>
      <xdr:row>74</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6039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165354</xdr:rowOff>
    </xdr:from>
    <xdr:to>
      <xdr:col>78</xdr:col>
      <xdr:colOff>120650</xdr:colOff>
      <xdr:row>74</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105681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37338</xdr:rowOff>
    </xdr:from>
    <xdr:to>
      <xdr:col>69</xdr:col>
      <xdr:colOff>142875</xdr:colOff>
      <xdr:row>73</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149115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151742</xdr:rowOff>
    </xdr:from>
    <xdr:to>
      <xdr:col>29</xdr:col>
      <xdr:colOff>127000</xdr:colOff>
      <xdr:row>18</xdr:row>
      <xdr:rowOff>16941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4017"/>
          <a:ext cx="647700" cy="3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16941</xdr:rowOff>
    </xdr:from>
    <xdr:to>
      <xdr:col>26</xdr:col>
      <xdr:colOff>50800</xdr:colOff>
      <xdr:row>18</xdr:row>
      <xdr:rowOff>33186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50666"/>
          <a:ext cx="698500" cy="1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33186</xdr:rowOff>
    </xdr:from>
    <xdr:to>
      <xdr:col>22</xdr:col>
      <xdr:colOff>114300</xdr:colOff>
      <xdr:row>18</xdr:row>
      <xdr:rowOff>66410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6911"/>
          <a:ext cx="698500" cy="3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66410</xdr:rowOff>
    </xdr:from>
    <xdr:to>
      <xdr:col>18</xdr:col>
      <xdr:colOff>177800</xdr:colOff>
      <xdr:row>18</xdr:row>
      <xdr:rowOff>81740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0135"/>
          <a:ext cx="698500" cy="1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100942</xdr:rowOff>
    </xdr:from>
    <xdr:to>
      <xdr:col>29</xdr:col>
      <xdr:colOff>177800</xdr:colOff>
      <xdr:row>18</xdr:row>
      <xdr:rowOff>31092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73019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137591</xdr:rowOff>
    </xdr:from>
    <xdr:to>
      <xdr:col>26</xdr:col>
      <xdr:colOff>101600</xdr:colOff>
      <xdr:row>18</xdr:row>
      <xdr:rowOff>67741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52518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153836</xdr:rowOff>
    </xdr:from>
    <xdr:to>
      <xdr:col>22</xdr:col>
      <xdr:colOff>165100</xdr:colOff>
      <xdr:row>18</xdr:row>
      <xdr:rowOff>83986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68763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15610</xdr:rowOff>
    </xdr:from>
    <xdr:to>
      <xdr:col>19</xdr:col>
      <xdr:colOff>38100</xdr:colOff>
      <xdr:row>18</xdr:row>
      <xdr:rowOff>117210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30940</xdr:rowOff>
    </xdr:from>
    <xdr:to>
      <xdr:col>15</xdr:col>
      <xdr:colOff>101600</xdr:colOff>
      <xdr:row>18</xdr:row>
      <xdr:rowOff>132540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6659</xdr:rowOff>
    </xdr:from>
    <xdr:to>
      <xdr:col>29</xdr:col>
      <xdr:colOff>127000</xdr:colOff>
      <xdr:row>36</xdr:row>
      <xdr:rowOff>64167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59909"/>
          <a:ext cx="647700" cy="5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6659</xdr:rowOff>
    </xdr:from>
    <xdr:to>
      <xdr:col>26</xdr:col>
      <xdr:colOff>50800</xdr:colOff>
      <xdr:row>36</xdr:row>
      <xdr:rowOff>159592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9909"/>
          <a:ext cx="698500" cy="15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159592</xdr:rowOff>
    </xdr:from>
    <xdr:to>
      <xdr:col>22</xdr:col>
      <xdr:colOff>114300</xdr:colOff>
      <xdr:row>37</xdr:row>
      <xdr:rowOff>37797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12842"/>
          <a:ext cx="698500" cy="4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37797</xdr:rowOff>
    </xdr:from>
    <xdr:to>
      <xdr:col>18</xdr:col>
      <xdr:colOff>177800</xdr:colOff>
      <xdr:row>37</xdr:row>
      <xdr:rowOff>82210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2497"/>
          <a:ext cx="698500" cy="4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13367</xdr:rowOff>
    </xdr:from>
    <xdr:to>
      <xdr:col>29</xdr:col>
      <xdr:colOff>177800</xdr:colOff>
      <xdr:row>36</xdr:row>
      <xdr:rowOff>114967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328344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298759</xdr:rowOff>
    </xdr:from>
    <xdr:to>
      <xdr:col>26</xdr:col>
      <xdr:colOff>101600</xdr:colOff>
      <xdr:row>36</xdr:row>
      <xdr:rowOff>57459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42236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108792</xdr:rowOff>
    </xdr:from>
    <xdr:to>
      <xdr:col>22</xdr:col>
      <xdr:colOff>165100</xdr:colOff>
      <xdr:row>37</xdr:row>
      <xdr:rowOff>38942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158447</xdr:rowOff>
    </xdr:from>
    <xdr:to>
      <xdr:col>19</xdr:col>
      <xdr:colOff>38100</xdr:colOff>
      <xdr:row>37</xdr:row>
      <xdr:rowOff>88597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73374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31410</xdr:rowOff>
    </xdr:from>
    <xdr:to>
      <xdr:col>15</xdr:col>
      <xdr:colOff>101600</xdr:colOff>
      <xdr:row>37</xdr:row>
      <xdr:rowOff>133010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117787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6,119
204.90
7,633,868
7,437,938
195,487
3,693,825
8,234,838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132465</xdr:rowOff>
    </xdr:from>
    <xdr:to>
      <xdr:col>24</xdr:col>
      <xdr:colOff>63500</xdr:colOff>
      <xdr:row>36</xdr:row>
      <xdr:rowOff>139151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04665"/>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132465</xdr:rowOff>
    </xdr:from>
    <xdr:to>
      <xdr:col>19</xdr:col>
      <xdr:colOff>177800</xdr:colOff>
      <xdr:row>36</xdr:row>
      <xdr:rowOff>144283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04665"/>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144283</xdr:rowOff>
    </xdr:from>
    <xdr:to>
      <xdr:col>15</xdr:col>
      <xdr:colOff>50800</xdr:colOff>
      <xdr:row>37</xdr:row>
      <xdr:rowOff>21742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16483"/>
          <a:ext cx="8890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21742</xdr:rowOff>
    </xdr:from>
    <xdr:to>
      <xdr:col>10</xdr:col>
      <xdr:colOff>114300</xdr:colOff>
      <xdr:row>37</xdr:row>
      <xdr:rowOff>83641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65392"/>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88351</xdr:rowOff>
    </xdr:from>
    <xdr:to>
      <xdr:col>24</xdr:col>
      <xdr:colOff>114300</xdr:colOff>
      <xdr:row>37</xdr:row>
      <xdr:rowOff>18501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66778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3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81665</xdr:rowOff>
    </xdr:from>
    <xdr:to>
      <xdr:col>20</xdr:col>
      <xdr:colOff>38100</xdr:colOff>
      <xdr:row>37</xdr:row>
      <xdr:rowOff>11815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2942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4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93483</xdr:rowOff>
    </xdr:from>
    <xdr:to>
      <xdr:col>15</xdr:col>
      <xdr:colOff>101600</xdr:colOff>
      <xdr:row>37</xdr:row>
      <xdr:rowOff>23633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14760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142392</xdr:rowOff>
    </xdr:from>
    <xdr:to>
      <xdr:col>10</xdr:col>
      <xdr:colOff>165100</xdr:colOff>
      <xdr:row>37</xdr:row>
      <xdr:rowOff>72542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63669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32841</xdr:rowOff>
    </xdr:from>
    <xdr:to>
      <xdr:col>6</xdr:col>
      <xdr:colOff>38100</xdr:colOff>
      <xdr:row>37</xdr:row>
      <xdr:rowOff>134441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125568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155656</xdr:rowOff>
    </xdr:from>
    <xdr:to>
      <xdr:col>24</xdr:col>
      <xdr:colOff>63500</xdr:colOff>
      <xdr:row>56</xdr:row>
      <xdr:rowOff>55758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85406"/>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155656</xdr:rowOff>
    </xdr:from>
    <xdr:to>
      <xdr:col>19</xdr:col>
      <xdr:colOff>177800</xdr:colOff>
      <xdr:row>56</xdr:row>
      <xdr:rowOff>107410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85406"/>
          <a:ext cx="889000" cy="1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107410</xdr:rowOff>
    </xdr:from>
    <xdr:to>
      <xdr:col>15</xdr:col>
      <xdr:colOff>50800</xdr:colOff>
      <xdr:row>56</xdr:row>
      <xdr:rowOff>132347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08610"/>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132347</xdr:rowOff>
    </xdr:from>
    <xdr:to>
      <xdr:col>10</xdr:col>
      <xdr:colOff>114300</xdr:colOff>
      <xdr:row>57</xdr:row>
      <xdr:rowOff>137875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3547"/>
          <a:ext cx="889000" cy="17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4958</xdr:rowOff>
    </xdr:from>
    <xdr:to>
      <xdr:col>24</xdr:col>
      <xdr:colOff>114300</xdr:colOff>
      <xdr:row>56</xdr:row>
      <xdr:rowOff>106558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27835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104856</xdr:rowOff>
    </xdr:from>
    <xdr:to>
      <xdr:col>20</xdr:col>
      <xdr:colOff>38100</xdr:colOff>
      <xdr:row>56</xdr:row>
      <xdr:rowOff>35006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51533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56610</xdr:rowOff>
    </xdr:from>
    <xdr:to>
      <xdr:col>15</xdr:col>
      <xdr:colOff>101600</xdr:colOff>
      <xdr:row>56</xdr:row>
      <xdr:rowOff>158210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81547</xdr:rowOff>
    </xdr:from>
    <xdr:to>
      <xdr:col>10</xdr:col>
      <xdr:colOff>165100</xdr:colOff>
      <xdr:row>57</xdr:row>
      <xdr:rowOff>11697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28224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5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87075</xdr:rowOff>
    </xdr:from>
    <xdr:to>
      <xdr:col>6</xdr:col>
      <xdr:colOff>38100</xdr:colOff>
      <xdr:row>58</xdr:row>
      <xdr:rowOff>17225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33752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3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157511</xdr:rowOff>
    </xdr:from>
    <xdr:to>
      <xdr:col>24</xdr:col>
      <xdr:colOff>63500</xdr:colOff>
      <xdr:row>77</xdr:row>
      <xdr:rowOff>171132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9161"/>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157511</xdr:rowOff>
    </xdr:from>
    <xdr:to>
      <xdr:col>19</xdr:col>
      <xdr:colOff>177800</xdr:colOff>
      <xdr:row>77</xdr:row>
      <xdr:rowOff>160789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9161"/>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160789</xdr:rowOff>
    </xdr:from>
    <xdr:to>
      <xdr:col>15</xdr:col>
      <xdr:colOff>50800</xdr:colOff>
      <xdr:row>77</xdr:row>
      <xdr:rowOff>166027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243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166027</xdr:rowOff>
    </xdr:from>
    <xdr:to>
      <xdr:col>10</xdr:col>
      <xdr:colOff>114300</xdr:colOff>
      <xdr:row>78</xdr:row>
      <xdr:rowOff>1378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7677"/>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120332</xdr:rowOff>
    </xdr:from>
    <xdr:to>
      <xdr:col>24</xdr:col>
      <xdr:colOff>114300</xdr:colOff>
      <xdr:row>78</xdr:row>
      <xdr:rowOff>50482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98759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106711</xdr:rowOff>
    </xdr:from>
    <xdr:to>
      <xdr:col>20</xdr:col>
      <xdr:colOff>38100</xdr:colOff>
      <xdr:row>78</xdr:row>
      <xdr:rowOff>36861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27988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109989</xdr:rowOff>
    </xdr:from>
    <xdr:to>
      <xdr:col>15</xdr:col>
      <xdr:colOff>101600</xdr:colOff>
      <xdr:row>78</xdr:row>
      <xdr:rowOff>40139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31266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115227</xdr:rowOff>
    </xdr:from>
    <xdr:to>
      <xdr:col>10</xdr:col>
      <xdr:colOff>165100</xdr:colOff>
      <xdr:row>78</xdr:row>
      <xdr:rowOff>45377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36504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122028</xdr:rowOff>
    </xdr:from>
    <xdr:to>
      <xdr:col>6</xdr:col>
      <xdr:colOff>38100</xdr:colOff>
      <xdr:row>78</xdr:row>
      <xdr:rowOff>52178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43305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159693</xdr:rowOff>
    </xdr:from>
    <xdr:to>
      <xdr:col>24</xdr:col>
      <xdr:colOff>63500</xdr:colOff>
      <xdr:row>95</xdr:row>
      <xdr:rowOff>117135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75993"/>
          <a:ext cx="8382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151530</xdr:rowOff>
    </xdr:from>
    <xdr:to>
      <xdr:col>19</xdr:col>
      <xdr:colOff>177800</xdr:colOff>
      <xdr:row>95</xdr:row>
      <xdr:rowOff>117135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67830"/>
          <a:ext cx="889000" cy="1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151530</xdr:rowOff>
    </xdr:from>
    <xdr:to>
      <xdr:col>15</xdr:col>
      <xdr:colOff>50800</xdr:colOff>
      <xdr:row>96</xdr:row>
      <xdr:rowOff>151978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67830"/>
          <a:ext cx="889000" cy="3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151978</xdr:rowOff>
    </xdr:from>
    <xdr:to>
      <xdr:col>10</xdr:col>
      <xdr:colOff>114300</xdr:colOff>
      <xdr:row>96</xdr:row>
      <xdr:rowOff>169580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1117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108893</xdr:rowOff>
    </xdr:from>
    <xdr:to>
      <xdr:col>24</xdr:col>
      <xdr:colOff>114300</xdr:colOff>
      <xdr:row>95</xdr:row>
      <xdr:rowOff>39043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131770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66335</xdr:rowOff>
    </xdr:from>
    <xdr:to>
      <xdr:col>20</xdr:col>
      <xdr:colOff>38100</xdr:colOff>
      <xdr:row>95</xdr:row>
      <xdr:rowOff>167935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13012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2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100730</xdr:rowOff>
    </xdr:from>
    <xdr:to>
      <xdr:col>15</xdr:col>
      <xdr:colOff>101600</xdr:colOff>
      <xdr:row>95</xdr:row>
      <xdr:rowOff>30880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47407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9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101178</xdr:rowOff>
    </xdr:from>
    <xdr:to>
      <xdr:col>10</xdr:col>
      <xdr:colOff>165100</xdr:colOff>
      <xdr:row>97</xdr:row>
      <xdr:rowOff>31328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47855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118780</xdr:rowOff>
    </xdr:from>
    <xdr:to>
      <xdr:col>6</xdr:col>
      <xdr:colOff>38100</xdr:colOff>
      <xdr:row>97</xdr:row>
      <xdr:rowOff>48930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65457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35995</xdr:rowOff>
    </xdr:from>
    <xdr:to>
      <xdr:col>55</xdr:col>
      <xdr:colOff>0</xdr:colOff>
      <xdr:row>36</xdr:row>
      <xdr:rowOff>165182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08195"/>
          <a:ext cx="838200" cy="1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165182</xdr:rowOff>
    </xdr:from>
    <xdr:to>
      <xdr:col>50</xdr:col>
      <xdr:colOff>114300</xdr:colOff>
      <xdr:row>36</xdr:row>
      <xdr:rowOff>168511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7382"/>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18245</xdr:rowOff>
    </xdr:from>
    <xdr:to>
      <xdr:col>45</xdr:col>
      <xdr:colOff>177800</xdr:colOff>
      <xdr:row>36</xdr:row>
      <xdr:rowOff>168511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18995"/>
          <a:ext cx="889000" cy="3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18245</xdr:rowOff>
    </xdr:from>
    <xdr:to>
      <xdr:col>41</xdr:col>
      <xdr:colOff>50800</xdr:colOff>
      <xdr:row>37</xdr:row>
      <xdr:rowOff>11545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18995"/>
          <a:ext cx="889000" cy="33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156645</xdr:rowOff>
    </xdr:from>
    <xdr:to>
      <xdr:col>55</xdr:col>
      <xdr:colOff>50800</xdr:colOff>
      <xdr:row>36</xdr:row>
      <xdr:rowOff>86795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135072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114382</xdr:rowOff>
    </xdr:from>
    <xdr:to>
      <xdr:col>50</xdr:col>
      <xdr:colOff>165100</xdr:colOff>
      <xdr:row>37</xdr:row>
      <xdr:rowOff>44532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35659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7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117711</xdr:rowOff>
    </xdr:from>
    <xdr:to>
      <xdr:col>46</xdr:col>
      <xdr:colOff>38100</xdr:colOff>
      <xdr:row>37</xdr:row>
      <xdr:rowOff>47861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38988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138895</xdr:rowOff>
    </xdr:from>
    <xdr:to>
      <xdr:col>41</xdr:col>
      <xdr:colOff>101600</xdr:colOff>
      <xdr:row>35</xdr:row>
      <xdr:rowOff>69045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60172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6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132195</xdr:rowOff>
    </xdr:from>
    <xdr:to>
      <xdr:col>36</xdr:col>
      <xdr:colOff>165100</xdr:colOff>
      <xdr:row>37</xdr:row>
      <xdr:rowOff>62345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53472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20665</xdr:rowOff>
    </xdr:from>
    <xdr:to>
      <xdr:col>55</xdr:col>
      <xdr:colOff>0</xdr:colOff>
      <xdr:row>57</xdr:row>
      <xdr:rowOff>41148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3315"/>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20665</xdr:rowOff>
    </xdr:from>
    <xdr:to>
      <xdr:col>50</xdr:col>
      <xdr:colOff>114300</xdr:colOff>
      <xdr:row>57</xdr:row>
      <xdr:rowOff>135640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93315"/>
          <a:ext cx="889000" cy="1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64242</xdr:rowOff>
    </xdr:from>
    <xdr:to>
      <xdr:col>45</xdr:col>
      <xdr:colOff>177800</xdr:colOff>
      <xdr:row>57</xdr:row>
      <xdr:rowOff>135640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36892"/>
          <a:ext cx="889000" cy="7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64242</xdr:rowOff>
    </xdr:from>
    <xdr:to>
      <xdr:col>41</xdr:col>
      <xdr:colOff>50800</xdr:colOff>
      <xdr:row>57</xdr:row>
      <xdr:rowOff>118311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36892"/>
          <a:ext cx="889000" cy="5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161798</xdr:rowOff>
    </xdr:from>
    <xdr:to>
      <xdr:col>55</xdr:col>
      <xdr:colOff>50800</xdr:colOff>
      <xdr:row>57</xdr:row>
      <xdr:rowOff>91948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140225</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141315</xdr:rowOff>
    </xdr:from>
    <xdr:to>
      <xdr:col>50</xdr:col>
      <xdr:colOff>165100</xdr:colOff>
      <xdr:row>57</xdr:row>
      <xdr:rowOff>71465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62592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3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84840</xdr:rowOff>
    </xdr:from>
    <xdr:to>
      <xdr:col>46</xdr:col>
      <xdr:colOff>38100</xdr:colOff>
      <xdr:row>58</xdr:row>
      <xdr:rowOff>14990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6117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5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13442</xdr:rowOff>
    </xdr:from>
    <xdr:to>
      <xdr:col>41</xdr:col>
      <xdr:colOff>101600</xdr:colOff>
      <xdr:row>57</xdr:row>
      <xdr:rowOff>115042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106169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7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67511</xdr:rowOff>
    </xdr:from>
    <xdr:to>
      <xdr:col>36</xdr:col>
      <xdr:colOff>165100</xdr:colOff>
      <xdr:row>57</xdr:row>
      <xdr:rowOff>169111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160238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3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74389</xdr:rowOff>
    </xdr:from>
    <xdr:to>
      <xdr:col>55</xdr:col>
      <xdr:colOff>0</xdr:colOff>
      <xdr:row>77</xdr:row>
      <xdr:rowOff>128192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04589"/>
          <a:ext cx="838200" cy="2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74389</xdr:rowOff>
    </xdr:from>
    <xdr:to>
      <xdr:col>50</xdr:col>
      <xdr:colOff>114300</xdr:colOff>
      <xdr:row>77</xdr:row>
      <xdr:rowOff>61230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04589"/>
          <a:ext cx="889000" cy="1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153105</xdr:rowOff>
    </xdr:from>
    <xdr:to>
      <xdr:col>45</xdr:col>
      <xdr:colOff>177800</xdr:colOff>
      <xdr:row>77</xdr:row>
      <xdr:rowOff>61230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83305"/>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153105</xdr:rowOff>
    </xdr:from>
    <xdr:to>
      <xdr:col>41</xdr:col>
      <xdr:colOff>50800</xdr:colOff>
      <xdr:row>78</xdr:row>
      <xdr:rowOff>19955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83305"/>
          <a:ext cx="889000" cy="2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77392</xdr:rowOff>
    </xdr:from>
    <xdr:to>
      <xdr:col>55</xdr:col>
      <xdr:colOff>50800</xdr:colOff>
      <xdr:row>78</xdr:row>
      <xdr:rowOff>7542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55819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23589</xdr:rowOff>
    </xdr:from>
    <xdr:to>
      <xdr:col>50</xdr:col>
      <xdr:colOff>165100</xdr:colOff>
      <xdr:row>76</xdr:row>
      <xdr:rowOff>125189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141716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10430</xdr:rowOff>
    </xdr:from>
    <xdr:to>
      <xdr:col>46</xdr:col>
      <xdr:colOff>38100</xdr:colOff>
      <xdr:row>77</xdr:row>
      <xdr:rowOff>112030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128557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8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102305</xdr:rowOff>
    </xdr:from>
    <xdr:to>
      <xdr:col>41</xdr:col>
      <xdr:colOff>101600</xdr:colOff>
      <xdr:row>77</xdr:row>
      <xdr:rowOff>32455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48982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140605</xdr:rowOff>
    </xdr:from>
    <xdr:to>
      <xdr:col>36</xdr:col>
      <xdr:colOff>165100</xdr:colOff>
      <xdr:row>78</xdr:row>
      <xdr:rowOff>70755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61882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158742</xdr:rowOff>
    </xdr:from>
    <xdr:to>
      <xdr:col>55</xdr:col>
      <xdr:colOff>0</xdr:colOff>
      <xdr:row>97</xdr:row>
      <xdr:rowOff>143046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7942"/>
          <a:ext cx="838200" cy="15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143046</xdr:rowOff>
    </xdr:from>
    <xdr:to>
      <xdr:col>50</xdr:col>
      <xdr:colOff>114300</xdr:colOff>
      <xdr:row>97</xdr:row>
      <xdr:rowOff>170450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73696"/>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153984</xdr:rowOff>
    </xdr:from>
    <xdr:to>
      <xdr:col>45</xdr:col>
      <xdr:colOff>177800</xdr:colOff>
      <xdr:row>97</xdr:row>
      <xdr:rowOff>170450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84634"/>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42286</xdr:rowOff>
    </xdr:from>
    <xdr:to>
      <xdr:col>41</xdr:col>
      <xdr:colOff>50800</xdr:colOff>
      <xdr:row>97</xdr:row>
      <xdr:rowOff>153984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72936"/>
          <a:ext cx="889000" cy="1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107942</xdr:rowOff>
    </xdr:from>
    <xdr:to>
      <xdr:col>55</xdr:col>
      <xdr:colOff>50800</xdr:colOff>
      <xdr:row>97</xdr:row>
      <xdr:rowOff>38092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86369</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92246</xdr:rowOff>
    </xdr:from>
    <xdr:to>
      <xdr:col>50</xdr:col>
      <xdr:colOff>165100</xdr:colOff>
      <xdr:row>98</xdr:row>
      <xdr:rowOff>22396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119650</xdr:rowOff>
    </xdr:from>
    <xdr:to>
      <xdr:col>46</xdr:col>
      <xdr:colOff>38100</xdr:colOff>
      <xdr:row>98</xdr:row>
      <xdr:rowOff>49800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40927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103184</xdr:rowOff>
    </xdr:from>
    <xdr:to>
      <xdr:col>41</xdr:col>
      <xdr:colOff>101600</xdr:colOff>
      <xdr:row>98</xdr:row>
      <xdr:rowOff>33334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162936</xdr:rowOff>
    </xdr:from>
    <xdr:to>
      <xdr:col>36</xdr:col>
      <xdr:colOff>165100</xdr:colOff>
      <xdr:row>97</xdr:row>
      <xdr:rowOff>93086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84213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13140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99690"/>
          <a:ext cx="8382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29934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648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133790</xdr:rowOff>
    </xdr:from>
    <xdr:to>
      <xdr:col>85</xdr:col>
      <xdr:colOff>177800</xdr:colOff>
      <xdr:row>39</xdr:row>
      <xdr:rowOff>63940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48717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150584</xdr:rowOff>
    </xdr:from>
    <xdr:to>
      <xdr:col>67</xdr:col>
      <xdr:colOff>101600</xdr:colOff>
      <xdr:row>39</xdr:row>
      <xdr:rowOff>80734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71861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82245</xdr:rowOff>
    </xdr:from>
    <xdr:to>
      <xdr:col>85</xdr:col>
      <xdr:colOff>127000</xdr:colOff>
      <xdr:row>75</xdr:row>
      <xdr:rowOff>91614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40995"/>
          <a:ext cx="8382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82245</xdr:rowOff>
    </xdr:from>
    <xdr:to>
      <xdr:col>81</xdr:col>
      <xdr:colOff>50800</xdr:colOff>
      <xdr:row>75</xdr:row>
      <xdr:rowOff>117095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40995"/>
          <a:ext cx="889000" cy="3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117095</xdr:rowOff>
    </xdr:from>
    <xdr:to>
      <xdr:col>76</xdr:col>
      <xdr:colOff>114300</xdr:colOff>
      <xdr:row>76</xdr:row>
      <xdr:rowOff>8376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75845"/>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8376</xdr:rowOff>
    </xdr:from>
    <xdr:to>
      <xdr:col>71</xdr:col>
      <xdr:colOff>177800</xdr:colOff>
      <xdr:row>76</xdr:row>
      <xdr:rowOff>56566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38576"/>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40814</xdr:rowOff>
    </xdr:from>
    <xdr:to>
      <xdr:col>85</xdr:col>
      <xdr:colOff>177800</xdr:colOff>
      <xdr:row>75</xdr:row>
      <xdr:rowOff>142414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63691</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31445</xdr:rowOff>
    </xdr:from>
    <xdr:to>
      <xdr:col>81</xdr:col>
      <xdr:colOff>101600</xdr:colOff>
      <xdr:row>75</xdr:row>
      <xdr:rowOff>133045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149572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66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66295</xdr:rowOff>
    </xdr:from>
    <xdr:to>
      <xdr:col>76</xdr:col>
      <xdr:colOff>165100</xdr:colOff>
      <xdr:row>75</xdr:row>
      <xdr:rowOff>167895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12972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7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129027</xdr:rowOff>
    </xdr:from>
    <xdr:to>
      <xdr:col>72</xdr:col>
      <xdr:colOff>38100</xdr:colOff>
      <xdr:row>76</xdr:row>
      <xdr:rowOff>59178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877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75704</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6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5766</xdr:rowOff>
    </xdr:from>
    <xdr:to>
      <xdr:col>67</xdr:col>
      <xdr:colOff>101600</xdr:colOff>
      <xdr:row>76</xdr:row>
      <xdr:rowOff>107366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123893</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1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56218</xdr:rowOff>
    </xdr:from>
    <xdr:to>
      <xdr:col>85</xdr:col>
      <xdr:colOff>127000</xdr:colOff>
      <xdr:row>97</xdr:row>
      <xdr:rowOff>62909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86868"/>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46225</xdr:rowOff>
    </xdr:from>
    <xdr:to>
      <xdr:col>81</xdr:col>
      <xdr:colOff>50800</xdr:colOff>
      <xdr:row>97</xdr:row>
      <xdr:rowOff>62909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76875"/>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46225</xdr:rowOff>
    </xdr:from>
    <xdr:to>
      <xdr:col>76</xdr:col>
      <xdr:colOff>114300</xdr:colOff>
      <xdr:row>97</xdr:row>
      <xdr:rowOff>154006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76875"/>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114055</xdr:rowOff>
    </xdr:from>
    <xdr:to>
      <xdr:col>71</xdr:col>
      <xdr:colOff>177800</xdr:colOff>
      <xdr:row>97</xdr:row>
      <xdr:rowOff>154006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44705"/>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5418</xdr:rowOff>
    </xdr:from>
    <xdr:to>
      <xdr:col>85</xdr:col>
      <xdr:colOff>177800</xdr:colOff>
      <xdr:row>97</xdr:row>
      <xdr:rowOff>107018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28295</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8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12109</xdr:rowOff>
    </xdr:from>
    <xdr:to>
      <xdr:col>81</xdr:col>
      <xdr:colOff>101600</xdr:colOff>
      <xdr:row>97</xdr:row>
      <xdr:rowOff>113709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130236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41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166875</xdr:rowOff>
    </xdr:from>
    <xdr:to>
      <xdr:col>76</xdr:col>
      <xdr:colOff>165100</xdr:colOff>
      <xdr:row>97</xdr:row>
      <xdr:rowOff>97025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113552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40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103206</xdr:rowOff>
    </xdr:from>
    <xdr:to>
      <xdr:col>72</xdr:col>
      <xdr:colOff>38100</xdr:colOff>
      <xdr:row>98</xdr:row>
      <xdr:rowOff>33356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24483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63255</xdr:rowOff>
    </xdr:from>
    <xdr:to>
      <xdr:col>67</xdr:col>
      <xdr:colOff>101600</xdr:colOff>
      <xdr:row>97</xdr:row>
      <xdr:rowOff>164855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9932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9672</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153172"/>
          <a:ext cx="889000" cy="15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130322</xdr:rowOff>
    </xdr:from>
    <xdr:to>
      <xdr:col>98</xdr:col>
      <xdr:colOff>38100</xdr:colOff>
      <xdr:row>30</xdr:row>
      <xdr:rowOff>60472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76999</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48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138192</xdr:rowOff>
    </xdr:from>
    <xdr:to>
      <xdr:col>116</xdr:col>
      <xdr:colOff>63500</xdr:colOff>
      <xdr:row>75</xdr:row>
      <xdr:rowOff>145141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6942"/>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145141</xdr:rowOff>
    </xdr:from>
    <xdr:to>
      <xdr:col>111</xdr:col>
      <xdr:colOff>177800</xdr:colOff>
      <xdr:row>75</xdr:row>
      <xdr:rowOff>151389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389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147236</xdr:rowOff>
    </xdr:from>
    <xdr:to>
      <xdr:col>107</xdr:col>
      <xdr:colOff>50800</xdr:colOff>
      <xdr:row>75</xdr:row>
      <xdr:rowOff>151389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0598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147236</xdr:rowOff>
    </xdr:from>
    <xdr:to>
      <xdr:col>102</xdr:col>
      <xdr:colOff>114300</xdr:colOff>
      <xdr:row>75</xdr:row>
      <xdr:rowOff>159489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05986"/>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87392</xdr:rowOff>
    </xdr:from>
    <xdr:to>
      <xdr:col>116</xdr:col>
      <xdr:colOff>114300</xdr:colOff>
      <xdr:row>76</xdr:row>
      <xdr:rowOff>17542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65819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94341</xdr:rowOff>
    </xdr:from>
    <xdr:to>
      <xdr:col>112</xdr:col>
      <xdr:colOff>38100</xdr:colOff>
      <xdr:row>76</xdr:row>
      <xdr:rowOff>24492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3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100589</xdr:rowOff>
    </xdr:from>
    <xdr:to>
      <xdr:col>107</xdr:col>
      <xdr:colOff>101600</xdr:colOff>
      <xdr:row>76</xdr:row>
      <xdr:rowOff>30739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21866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96436</xdr:rowOff>
    </xdr:from>
    <xdr:to>
      <xdr:col>102</xdr:col>
      <xdr:colOff>165100</xdr:colOff>
      <xdr:row>76</xdr:row>
      <xdr:rowOff>26586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17713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108689</xdr:rowOff>
    </xdr:from>
    <xdr:to>
      <xdr:col>98</xdr:col>
      <xdr:colOff>38100</xdr:colOff>
      <xdr:row>76</xdr:row>
      <xdr:rowOff>38839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29966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は昨年度比較し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年度に小中学校及び町内の避難所に空調を新規設置する工事があったため一時的に増加していたが、終了したことにより令和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年度は減少した。普通建設事業費（うち更新整備）については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年度より公共施設の既存照明を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更新する工事をしていること、また、橋りょうや道路、公共施設等の長寿命化を図るための工事を行っており、今後も増加傾向になることが考えられる。町内の公共施設の経過年数を考えると長寿命化のために係る費用が増加傾向になることが考えられるため公共施設の長寿命化計画に従い、計画的な工事を実施し、費用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6,136
6,119
204.90
7,633,868
7,437,938
195,487
3,693,825
8,234,838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72644</xdr:rowOff>
    </xdr:from>
    <xdr:to>
      <xdr:col>24</xdr:col>
      <xdr:colOff>63500</xdr:colOff>
      <xdr:row>36</xdr:row>
      <xdr:rowOff>74549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484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74549</xdr:rowOff>
    </xdr:from>
    <xdr:to>
      <xdr:col>19</xdr:col>
      <xdr:colOff>177800</xdr:colOff>
      <xdr:row>36</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674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114173</xdr:rowOff>
    </xdr:from>
    <xdr:to>
      <xdr:col>15</xdr:col>
      <xdr:colOff>50800</xdr:colOff>
      <xdr:row>36</xdr:row>
      <xdr:rowOff>152273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637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143764</xdr:rowOff>
    </xdr:from>
    <xdr:to>
      <xdr:col>10</xdr:col>
      <xdr:colOff>114300</xdr:colOff>
      <xdr:row>36</xdr:row>
      <xdr:rowOff>152273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96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21844</xdr:rowOff>
    </xdr:from>
    <xdr:to>
      <xdr:col>24</xdr:col>
      <xdr:colOff>114300</xdr:colOff>
      <xdr:row>36</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23749</xdr:rowOff>
    </xdr:from>
    <xdr:to>
      <xdr:col>20</xdr:col>
      <xdr:colOff>38100</xdr:colOff>
      <xdr:row>36</xdr:row>
      <xdr:rowOff>125349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116476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63373</xdr:rowOff>
    </xdr:from>
    <xdr:to>
      <xdr:col>15</xdr:col>
      <xdr:colOff>101600</xdr:colOff>
      <xdr:row>36</xdr:row>
      <xdr:rowOff>164973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101473</xdr:rowOff>
    </xdr:from>
    <xdr:to>
      <xdr:col>10</xdr:col>
      <xdr:colOff>165100</xdr:colOff>
      <xdr:row>37</xdr:row>
      <xdr:rowOff>31623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22750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92964</xdr:rowOff>
    </xdr:from>
    <xdr:to>
      <xdr:col>6</xdr:col>
      <xdr:colOff>38100</xdr:colOff>
      <xdr:row>37</xdr:row>
      <xdr:rowOff>23114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79711</xdr:rowOff>
    </xdr:from>
    <xdr:to>
      <xdr:col>24</xdr:col>
      <xdr:colOff>63500</xdr:colOff>
      <xdr:row>56</xdr:row>
      <xdr:rowOff>134100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80911"/>
          <a:ext cx="8382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134100</xdr:rowOff>
    </xdr:from>
    <xdr:to>
      <xdr:col>19</xdr:col>
      <xdr:colOff>177800</xdr:colOff>
      <xdr:row>57</xdr:row>
      <xdr:rowOff>4021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5300"/>
          <a:ext cx="8890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81210</xdr:rowOff>
    </xdr:from>
    <xdr:to>
      <xdr:col>15</xdr:col>
      <xdr:colOff>50800</xdr:colOff>
      <xdr:row>57</xdr:row>
      <xdr:rowOff>4021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82410"/>
          <a:ext cx="889000" cy="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81210</xdr:rowOff>
    </xdr:from>
    <xdr:to>
      <xdr:col>10</xdr:col>
      <xdr:colOff>114300</xdr:colOff>
      <xdr:row>57</xdr:row>
      <xdr:rowOff>71323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82410"/>
          <a:ext cx="889000" cy="1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28911</xdr:rowOff>
    </xdr:from>
    <xdr:to>
      <xdr:col>24</xdr:col>
      <xdr:colOff>114300</xdr:colOff>
      <xdr:row>56</xdr:row>
      <xdr:rowOff>130511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51788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8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83300</xdr:rowOff>
    </xdr:from>
    <xdr:to>
      <xdr:col>20</xdr:col>
      <xdr:colOff>38100</xdr:colOff>
      <xdr:row>57</xdr:row>
      <xdr:rowOff>13450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29977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124671</xdr:rowOff>
    </xdr:from>
    <xdr:to>
      <xdr:col>15</xdr:col>
      <xdr:colOff>101600</xdr:colOff>
      <xdr:row>57</xdr:row>
      <xdr:rowOff>54821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45948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30410</xdr:rowOff>
    </xdr:from>
    <xdr:to>
      <xdr:col>10</xdr:col>
      <xdr:colOff>165100</xdr:colOff>
      <xdr:row>56</xdr:row>
      <xdr:rowOff>132010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123137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20523</xdr:rowOff>
    </xdr:from>
    <xdr:to>
      <xdr:col>6</xdr:col>
      <xdr:colOff>38100</xdr:colOff>
      <xdr:row>57</xdr:row>
      <xdr:rowOff>122123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138650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125692</xdr:rowOff>
    </xdr:from>
    <xdr:to>
      <xdr:col>24</xdr:col>
      <xdr:colOff>63500</xdr:colOff>
      <xdr:row>75</xdr:row>
      <xdr:rowOff>164238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4442"/>
          <a:ext cx="8382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73306</xdr:rowOff>
    </xdr:from>
    <xdr:to>
      <xdr:col>19</xdr:col>
      <xdr:colOff>177800</xdr:colOff>
      <xdr:row>75</xdr:row>
      <xdr:rowOff>164238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32056"/>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73306</xdr:rowOff>
    </xdr:from>
    <xdr:to>
      <xdr:col>15</xdr:col>
      <xdr:colOff>50800</xdr:colOff>
      <xdr:row>76</xdr:row>
      <xdr:rowOff>39509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2056"/>
          <a:ext cx="889000" cy="1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39509</xdr:rowOff>
    </xdr:from>
    <xdr:to>
      <xdr:col>10</xdr:col>
      <xdr:colOff>114300</xdr:colOff>
      <xdr:row>76</xdr:row>
      <xdr:rowOff>103462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9709"/>
          <a:ext cx="88900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53319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113438</xdr:rowOff>
    </xdr:from>
    <xdr:to>
      <xdr:col>20</xdr:col>
      <xdr:colOff>38100</xdr:colOff>
      <xdr:row>76</xdr:row>
      <xdr:rowOff>43588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22506</xdr:rowOff>
    </xdr:from>
    <xdr:to>
      <xdr:col>15</xdr:col>
      <xdr:colOff>101600</xdr:colOff>
      <xdr:row>75</xdr:row>
      <xdr:rowOff>124106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115233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160159</xdr:rowOff>
    </xdr:from>
    <xdr:to>
      <xdr:col>10</xdr:col>
      <xdr:colOff>165100</xdr:colOff>
      <xdr:row>76</xdr:row>
      <xdr:rowOff>90309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1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52662</xdr:rowOff>
    </xdr:from>
    <xdr:to>
      <xdr:col>6</xdr:col>
      <xdr:colOff>38100</xdr:colOff>
      <xdr:row>76</xdr:row>
      <xdr:rowOff>154262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145389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73699</xdr:rowOff>
    </xdr:from>
    <xdr:to>
      <xdr:col>24</xdr:col>
      <xdr:colOff>63500</xdr:colOff>
      <xdr:row>97</xdr:row>
      <xdr:rowOff>95473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4349"/>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73699</xdr:rowOff>
    </xdr:from>
    <xdr:to>
      <xdr:col>19</xdr:col>
      <xdr:colOff>177800</xdr:colOff>
      <xdr:row>97</xdr:row>
      <xdr:rowOff>92376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4349"/>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92376</xdr:rowOff>
    </xdr:from>
    <xdr:to>
      <xdr:col>15</xdr:col>
      <xdr:colOff>50800</xdr:colOff>
      <xdr:row>97</xdr:row>
      <xdr:rowOff>131935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3026"/>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91377</xdr:rowOff>
    </xdr:from>
    <xdr:to>
      <xdr:col>10</xdr:col>
      <xdr:colOff>114300</xdr:colOff>
      <xdr:row>97</xdr:row>
      <xdr:rowOff>131935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50577"/>
          <a:ext cx="889000" cy="2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44673</xdr:rowOff>
    </xdr:from>
    <xdr:to>
      <xdr:col>24</xdr:col>
      <xdr:colOff>114300</xdr:colOff>
      <xdr:row>97</xdr:row>
      <xdr:rowOff>146273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23100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22899</xdr:rowOff>
    </xdr:from>
    <xdr:to>
      <xdr:col>20</xdr:col>
      <xdr:colOff>38100</xdr:colOff>
      <xdr:row>97</xdr:row>
      <xdr:rowOff>124499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115626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41576</xdr:rowOff>
    </xdr:from>
    <xdr:to>
      <xdr:col>15</xdr:col>
      <xdr:colOff>101600</xdr:colOff>
      <xdr:row>97</xdr:row>
      <xdr:rowOff>143176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134303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81135</xdr:rowOff>
    </xdr:from>
    <xdr:to>
      <xdr:col>10</xdr:col>
      <xdr:colOff>165100</xdr:colOff>
      <xdr:row>98</xdr:row>
      <xdr:rowOff>11285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40577</xdr:rowOff>
    </xdr:from>
    <xdr:to>
      <xdr:col>6</xdr:col>
      <xdr:colOff>38100</xdr:colOff>
      <xdr:row>96</xdr:row>
      <xdr:rowOff>142177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158704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7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81768</xdr:rowOff>
    </xdr:from>
    <xdr:to>
      <xdr:col>55</xdr:col>
      <xdr:colOff>0</xdr:colOff>
      <xdr:row>56</xdr:row>
      <xdr:rowOff>158020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11518"/>
          <a:ext cx="838200" cy="2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158020</xdr:rowOff>
    </xdr:from>
    <xdr:to>
      <xdr:col>50</xdr:col>
      <xdr:colOff>114300</xdr:colOff>
      <xdr:row>57</xdr:row>
      <xdr:rowOff>36222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59220"/>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125010</xdr:rowOff>
    </xdr:from>
    <xdr:to>
      <xdr:col>45</xdr:col>
      <xdr:colOff>177800</xdr:colOff>
      <xdr:row>57</xdr:row>
      <xdr:rowOff>36222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26210"/>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125010</xdr:rowOff>
    </xdr:from>
    <xdr:to>
      <xdr:col>41</xdr:col>
      <xdr:colOff>50800</xdr:colOff>
      <xdr:row>57</xdr:row>
      <xdr:rowOff>43679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26210"/>
          <a:ext cx="8890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30968</xdr:rowOff>
    </xdr:from>
    <xdr:to>
      <xdr:col>55</xdr:col>
      <xdr:colOff>50800</xdr:colOff>
      <xdr:row>55</xdr:row>
      <xdr:rowOff>132568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53845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107220</xdr:rowOff>
    </xdr:from>
    <xdr:to>
      <xdr:col>50</xdr:col>
      <xdr:colOff>165100</xdr:colOff>
      <xdr:row>57</xdr:row>
      <xdr:rowOff>37370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156872</xdr:rowOff>
    </xdr:from>
    <xdr:to>
      <xdr:col>46</xdr:col>
      <xdr:colOff>38100</xdr:colOff>
      <xdr:row>57</xdr:row>
      <xdr:rowOff>87022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78149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74210</xdr:rowOff>
    </xdr:from>
    <xdr:to>
      <xdr:col>41</xdr:col>
      <xdr:colOff>101600</xdr:colOff>
      <xdr:row>57</xdr:row>
      <xdr:rowOff>4360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164329</xdr:rowOff>
    </xdr:from>
    <xdr:to>
      <xdr:col>36</xdr:col>
      <xdr:colOff>165100</xdr:colOff>
      <xdr:row>57</xdr:row>
      <xdr:rowOff>94479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85606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5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161646</xdr:rowOff>
    </xdr:from>
    <xdr:to>
      <xdr:col>55</xdr:col>
      <xdr:colOff>0</xdr:colOff>
      <xdr:row>77</xdr:row>
      <xdr:rowOff>90098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91846"/>
          <a:ext cx="838200" cy="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161646</xdr:rowOff>
    </xdr:from>
    <xdr:to>
      <xdr:col>50</xdr:col>
      <xdr:colOff>114300</xdr:colOff>
      <xdr:row>77</xdr:row>
      <xdr:rowOff>18903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91846"/>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13029</xdr:rowOff>
    </xdr:from>
    <xdr:to>
      <xdr:col>45</xdr:col>
      <xdr:colOff>177800</xdr:colOff>
      <xdr:row>77</xdr:row>
      <xdr:rowOff>18903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14679"/>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13029</xdr:rowOff>
    </xdr:from>
    <xdr:to>
      <xdr:col>41</xdr:col>
      <xdr:colOff>50800</xdr:colOff>
      <xdr:row>78</xdr:row>
      <xdr:rowOff>73278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14679"/>
          <a:ext cx="889000" cy="2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39298</xdr:rowOff>
    </xdr:from>
    <xdr:to>
      <xdr:col>55</xdr:col>
      <xdr:colOff>50800</xdr:colOff>
      <xdr:row>77</xdr:row>
      <xdr:rowOff>140898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62175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110846</xdr:rowOff>
    </xdr:from>
    <xdr:to>
      <xdr:col>50</xdr:col>
      <xdr:colOff>165100</xdr:colOff>
      <xdr:row>77</xdr:row>
      <xdr:rowOff>40996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57523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139553</xdr:rowOff>
    </xdr:from>
    <xdr:to>
      <xdr:col>46</xdr:col>
      <xdr:colOff>38100</xdr:colOff>
      <xdr:row>77</xdr:row>
      <xdr:rowOff>69703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133679</xdr:rowOff>
    </xdr:from>
    <xdr:to>
      <xdr:col>41</xdr:col>
      <xdr:colOff>101600</xdr:colOff>
      <xdr:row>77</xdr:row>
      <xdr:rowOff>63829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80355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22478</xdr:rowOff>
    </xdr:from>
    <xdr:to>
      <xdr:col>36</xdr:col>
      <xdr:colOff>165100</xdr:colOff>
      <xdr:row>78</xdr:row>
      <xdr:rowOff>124078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151743</xdr:rowOff>
    </xdr:from>
    <xdr:to>
      <xdr:col>55</xdr:col>
      <xdr:colOff>0</xdr:colOff>
      <xdr:row>95</xdr:row>
      <xdr:rowOff>155076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39493"/>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155076</xdr:rowOff>
    </xdr:from>
    <xdr:to>
      <xdr:col>50</xdr:col>
      <xdr:colOff>114300</xdr:colOff>
      <xdr:row>95</xdr:row>
      <xdr:rowOff>160841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2826"/>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160841</xdr:rowOff>
    </xdr:from>
    <xdr:to>
      <xdr:col>45</xdr:col>
      <xdr:colOff>177800</xdr:colOff>
      <xdr:row>96</xdr:row>
      <xdr:rowOff>56668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48591"/>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1392</xdr:rowOff>
    </xdr:from>
    <xdr:to>
      <xdr:col>41</xdr:col>
      <xdr:colOff>50800</xdr:colOff>
      <xdr:row>96</xdr:row>
      <xdr:rowOff>56668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60592"/>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100943</xdr:rowOff>
    </xdr:from>
    <xdr:to>
      <xdr:col>55</xdr:col>
      <xdr:colOff>50800</xdr:colOff>
      <xdr:row>96</xdr:row>
      <xdr:rowOff>31093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79370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6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104276</xdr:rowOff>
    </xdr:from>
    <xdr:to>
      <xdr:col>50</xdr:col>
      <xdr:colOff>165100</xdr:colOff>
      <xdr:row>96</xdr:row>
      <xdr:rowOff>34426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50953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110041</xdr:rowOff>
    </xdr:from>
    <xdr:to>
      <xdr:col>46</xdr:col>
      <xdr:colOff>38100</xdr:colOff>
      <xdr:row>96</xdr:row>
      <xdr:rowOff>40191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56718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5868</xdr:rowOff>
    </xdr:from>
    <xdr:to>
      <xdr:col>41</xdr:col>
      <xdr:colOff>101600</xdr:colOff>
      <xdr:row>96</xdr:row>
      <xdr:rowOff>107468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98595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122042</xdr:rowOff>
    </xdr:from>
    <xdr:to>
      <xdr:col>36</xdr:col>
      <xdr:colOff>165100</xdr:colOff>
      <xdr:row>96</xdr:row>
      <xdr:rowOff>52192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68719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38626</xdr:rowOff>
    </xdr:from>
    <xdr:to>
      <xdr:col>85</xdr:col>
      <xdr:colOff>127000</xdr:colOff>
      <xdr:row>38</xdr:row>
      <xdr:rowOff>83775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53726"/>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83775</xdr:rowOff>
    </xdr:from>
    <xdr:to>
      <xdr:col>81</xdr:col>
      <xdr:colOff>50800</xdr:colOff>
      <xdr:row>38</xdr:row>
      <xdr:rowOff>87514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887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115338</xdr:rowOff>
    </xdr:from>
    <xdr:to>
      <xdr:col>76</xdr:col>
      <xdr:colOff>114300</xdr:colOff>
      <xdr:row>38</xdr:row>
      <xdr:rowOff>87514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58988"/>
          <a:ext cx="8890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115338</xdr:rowOff>
    </xdr:from>
    <xdr:to>
      <xdr:col>71</xdr:col>
      <xdr:colOff>177800</xdr:colOff>
      <xdr:row>38</xdr:row>
      <xdr:rowOff>34266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58988"/>
          <a:ext cx="889000" cy="9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159276</xdr:rowOff>
    </xdr:from>
    <xdr:to>
      <xdr:col>85</xdr:col>
      <xdr:colOff>177800</xdr:colOff>
      <xdr:row>38</xdr:row>
      <xdr:rowOff>89426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32975</xdr:rowOff>
    </xdr:from>
    <xdr:to>
      <xdr:col>81</xdr:col>
      <xdr:colOff>101600</xdr:colOff>
      <xdr:row>38</xdr:row>
      <xdr:rowOff>134575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125702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36714</xdr:rowOff>
    </xdr:from>
    <xdr:to>
      <xdr:col>76</xdr:col>
      <xdr:colOff>165100</xdr:colOff>
      <xdr:row>38</xdr:row>
      <xdr:rowOff>138314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129441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64538</xdr:rowOff>
    </xdr:from>
    <xdr:to>
      <xdr:col>72</xdr:col>
      <xdr:colOff>38100</xdr:colOff>
      <xdr:row>37</xdr:row>
      <xdr:rowOff>166138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157265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154917</xdr:rowOff>
    </xdr:from>
    <xdr:to>
      <xdr:col>67</xdr:col>
      <xdr:colOff>101600</xdr:colOff>
      <xdr:row>38</xdr:row>
      <xdr:rowOff>85066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8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76193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101798</xdr:rowOff>
    </xdr:from>
    <xdr:to>
      <xdr:col>85</xdr:col>
      <xdr:colOff>127000</xdr:colOff>
      <xdr:row>57</xdr:row>
      <xdr:rowOff>28696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02998"/>
          <a:ext cx="8382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101798</xdr:rowOff>
    </xdr:from>
    <xdr:to>
      <xdr:col>81</xdr:col>
      <xdr:colOff>50800</xdr:colOff>
      <xdr:row>57</xdr:row>
      <xdr:rowOff>29827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02998"/>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59137</xdr:rowOff>
    </xdr:from>
    <xdr:to>
      <xdr:col>76</xdr:col>
      <xdr:colOff>114300</xdr:colOff>
      <xdr:row>57</xdr:row>
      <xdr:rowOff>29827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60337"/>
          <a:ext cx="889000" cy="1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59137</xdr:rowOff>
    </xdr:from>
    <xdr:to>
      <xdr:col>71</xdr:col>
      <xdr:colOff>177800</xdr:colOff>
      <xdr:row>56</xdr:row>
      <xdr:rowOff>146272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60337"/>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149346</xdr:rowOff>
    </xdr:from>
    <xdr:to>
      <xdr:col>85</xdr:col>
      <xdr:colOff>177800</xdr:colOff>
      <xdr:row>57</xdr:row>
      <xdr:rowOff>79496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127773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50998</xdr:rowOff>
    </xdr:from>
    <xdr:to>
      <xdr:col>81</xdr:col>
      <xdr:colOff>101600</xdr:colOff>
      <xdr:row>56</xdr:row>
      <xdr:rowOff>152598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169125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2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150477</xdr:rowOff>
    </xdr:from>
    <xdr:to>
      <xdr:col>76</xdr:col>
      <xdr:colOff>165100</xdr:colOff>
      <xdr:row>57</xdr:row>
      <xdr:rowOff>80627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71754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8337</xdr:rowOff>
    </xdr:from>
    <xdr:to>
      <xdr:col>72</xdr:col>
      <xdr:colOff>38100</xdr:colOff>
      <xdr:row>56</xdr:row>
      <xdr:rowOff>109937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126464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8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95472</xdr:rowOff>
    </xdr:from>
    <xdr:to>
      <xdr:col>67</xdr:col>
      <xdr:colOff>101600</xdr:colOff>
      <xdr:row>57</xdr:row>
      <xdr:rowOff>25622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42149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7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13139</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57689"/>
          <a:ext cx="8382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29935</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74485"/>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133789</xdr:rowOff>
    </xdr:from>
    <xdr:to>
      <xdr:col>85</xdr:col>
      <xdr:colOff>177800</xdr:colOff>
      <xdr:row>79</xdr:row>
      <xdr:rowOff>63939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48716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150585</xdr:rowOff>
    </xdr:from>
    <xdr:to>
      <xdr:col>67</xdr:col>
      <xdr:colOff>101600</xdr:colOff>
      <xdr:row>79</xdr:row>
      <xdr:rowOff>80735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71862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82245</xdr:rowOff>
    </xdr:from>
    <xdr:to>
      <xdr:col>85</xdr:col>
      <xdr:colOff>127000</xdr:colOff>
      <xdr:row>95</xdr:row>
      <xdr:rowOff>91615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69995"/>
          <a:ext cx="8382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82245</xdr:rowOff>
    </xdr:from>
    <xdr:to>
      <xdr:col>81</xdr:col>
      <xdr:colOff>50800</xdr:colOff>
      <xdr:row>95</xdr:row>
      <xdr:rowOff>117095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69995"/>
          <a:ext cx="889000" cy="3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117095</xdr:rowOff>
    </xdr:from>
    <xdr:to>
      <xdr:col>76</xdr:col>
      <xdr:colOff>114300</xdr:colOff>
      <xdr:row>96</xdr:row>
      <xdr:rowOff>8376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04845"/>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8376</xdr:rowOff>
    </xdr:from>
    <xdr:to>
      <xdr:col>71</xdr:col>
      <xdr:colOff>177800</xdr:colOff>
      <xdr:row>96</xdr:row>
      <xdr:rowOff>56566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67576"/>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40815</xdr:rowOff>
    </xdr:from>
    <xdr:to>
      <xdr:col>85</xdr:col>
      <xdr:colOff>177800</xdr:colOff>
      <xdr:row>95</xdr:row>
      <xdr:rowOff>142415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63692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31445</xdr:rowOff>
    </xdr:from>
    <xdr:to>
      <xdr:col>81</xdr:col>
      <xdr:colOff>101600</xdr:colOff>
      <xdr:row>95</xdr:row>
      <xdr:rowOff>133045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149572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9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66295</xdr:rowOff>
    </xdr:from>
    <xdr:to>
      <xdr:col>76</xdr:col>
      <xdr:colOff>165100</xdr:colOff>
      <xdr:row>95</xdr:row>
      <xdr:rowOff>167895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12972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129026</xdr:rowOff>
    </xdr:from>
    <xdr:to>
      <xdr:col>72</xdr:col>
      <xdr:colOff>38100</xdr:colOff>
      <xdr:row>96</xdr:row>
      <xdr:rowOff>59176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75703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5766</xdr:rowOff>
    </xdr:from>
    <xdr:to>
      <xdr:col>67</xdr:col>
      <xdr:colOff>101600</xdr:colOff>
      <xdr:row>96</xdr:row>
      <xdr:rowOff>107366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123893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4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54,178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実施した農業用水等水利施設に係る国営の土地改良事業があったため一時的に大幅な増加となった。また商工費については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円減少しているが、これは令和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年度に地方創生臨時交付金を活用した商品券発行事業を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回行ったが、令和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回のみの実施になったことにより減少したと考えらる。今後についても各費目において事業の見直し等を行っていき、コストの削減に努める。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・財政調整基金の残高については、適切な財源の確保と歳出の精査により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同額を維持していたが、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積立を上回る取り崩し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・今後については各施設の維持補修等の増加などに備えるため、今後実施を予定している事業を見据えた基金の適正管理を行い、適正規模になるよう努める。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各会計ともに黒字となっており、今後も計画的に事業を執行し、財政の健全化を維持する。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年度に実施した役場新庁舎の建設等の大規模事業に係る元金の償還が始まっていることや、近年、借入額が増加傾向にある過疎対策事業債に係る元利償還金の増加により上昇傾向にある。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・今後も交付税参入のある地方債の活用と計画的な執行、基金の運用に努めることで、実質公債比率の抑制に努める。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大規模事業の実施が数年続いていることや、新庁舎建設関連経費に基金の取崩を行ったことで、将来負担額及び将来負担比率は増加傾向にあったが、起債の借入額を上回る元利償還金の支払いにより減少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傾向にあったが、近年基金残高が減少傾向にあり、将来負担額は減少しているが将来負担比率が横ばいとなっている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新幼稚園舎の建設等大型事業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が進んでいるため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計画的な事業の執行と基金への積立、地方債の計画的な借入を行い、将来負担比率の抑制に努める。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・財政調整基金の取り崩し額の増加及び積立額の減少、また、減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基金の取り崩し額に対する積立額の減少により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・総合計画に基づく事業展開や公債費の抑制のため、減債基金への積立を行うほか、老朽化した公共施設の整備が必要なことから計画的な積立を行う。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当麻町のまちづくりに賛同する個人、法人、その他の団体及びふるさとへの想いを寄せる当麻町出身者等の寄付金を財源として、その意向を反映した施策を実施することにより、様々な人々の産科による特色ある活力に満ちたまちづくり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・公共施設整備基金：公共施設整備の円滑な推進を図る。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・地域福祉基金：在宅福祉の普及向上、健康及び生きがいづくりの推進、その他地域福祉の向上に資する。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・農業振興基金：当麻町農業の円滑な推進を図る。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・森林環境整備基金：森林整備及びその促進に関する施策の推進を図る。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・まちづくり基金において取り崩し額より積立金額が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百万円ほど上回ったことが主な要因となり、その他特定目的基金として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・総合計画に基づく事業展開を可能とするため、計画的な運用と積立を行っていく。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決算余剰金積立が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百万円だったが、取崩しが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百万円あったため、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％程度になるよう努める。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百万円の取崩を行ったが、積立が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百万円だったことにより、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より基金の取崩を行っているが、公債費抑制のため、計画的に積み立てを行っていく。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7633868</v>
      </c>
      <c r="BO4" s="371"/>
      <c r="BP4" s="371"/>
      <c r="BQ4" s="371"/>
      <c r="BR4" s="371"/>
      <c r="BS4" s="371"/>
      <c r="BT4" s="371"/>
      <c r="BU4" s="372"/>
      <c r="BV4" s="370">
        <v>7394184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7437938</v>
      </c>
      <c r="BO5" s="408"/>
      <c r="BP5" s="408"/>
      <c r="BQ5" s="408"/>
      <c r="BR5" s="408"/>
      <c r="BS5" s="408"/>
      <c r="BT5" s="408"/>
      <c r="BU5" s="409"/>
      <c r="BV5" s="407">
        <v>7189505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v>
      </c>
      <c r="CU5" s="405"/>
      <c r="CV5" s="405"/>
      <c r="CW5" s="405"/>
      <c r="CX5" s="405"/>
      <c r="CY5" s="405"/>
      <c r="CZ5" s="405"/>
      <c r="DA5" s="406"/>
      <c r="DB5" s="404">
        <v>84.8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195930</v>
      </c>
      <c r="BO6" s="408"/>
      <c r="BP6" s="408"/>
      <c r="BQ6" s="408"/>
      <c r="BR6" s="408"/>
      <c r="BS6" s="408"/>
      <c r="BT6" s="408"/>
      <c r="BU6" s="409"/>
      <c r="BV6" s="407">
        <v>204679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85.3</v>
      </c>
      <c r="CU6" s="445"/>
      <c r="CV6" s="445"/>
      <c r="CW6" s="445"/>
      <c r="CX6" s="445"/>
      <c r="CY6" s="445"/>
      <c r="CZ6" s="445"/>
      <c r="DA6" s="446"/>
      <c r="DB6" s="444">
        <v>85.5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443</v>
      </c>
      <c r="BO7" s="408"/>
      <c r="BP7" s="408"/>
      <c r="BQ7" s="408"/>
      <c r="BR7" s="408"/>
      <c r="BS7" s="408"/>
      <c r="BT7" s="408"/>
      <c r="BU7" s="409"/>
      <c r="BV7" s="407">
        <v>4023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3693825</v>
      </c>
      <c r="CU7" s="408"/>
      <c r="CV7" s="408"/>
      <c r="CW7" s="408"/>
      <c r="CX7" s="408"/>
      <c r="CY7" s="408"/>
      <c r="CZ7" s="408"/>
      <c r="DA7" s="409"/>
      <c r="DB7" s="407">
        <v>3655331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195487</v>
      </c>
      <c r="BO8" s="408"/>
      <c r="BP8" s="408"/>
      <c r="BQ8" s="408"/>
      <c r="BR8" s="408"/>
      <c r="BS8" s="408"/>
      <c r="BT8" s="408"/>
      <c r="BU8" s="409"/>
      <c r="BV8" s="407">
        <v>200656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6319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-5169</v>
      </c>
      <c r="BO9" s="408"/>
      <c r="BP9" s="408"/>
      <c r="BQ9" s="408"/>
      <c r="BR9" s="408"/>
      <c r="BS9" s="408"/>
      <c r="BT9" s="408"/>
      <c r="BU9" s="409"/>
      <c r="BV9" s="407">
        <v>-33040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21.3</v>
      </c>
      <c r="CU9" s="405"/>
      <c r="CV9" s="405"/>
      <c r="CW9" s="405"/>
      <c r="CX9" s="405"/>
      <c r="CY9" s="405"/>
      <c r="CZ9" s="405"/>
      <c r="DA9" s="406"/>
      <c r="DB9" s="404">
        <v>22.2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6689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v>
      </c>
      <c r="BO10" s="408"/>
      <c r="BP10" s="408"/>
      <c r="BQ10" s="408"/>
      <c r="BR10" s="408"/>
      <c r="BS10" s="408"/>
      <c r="BT10" s="408"/>
      <c r="BU10" s="409"/>
      <c r="BV10" s="407">
        <v>16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6136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250517</v>
      </c>
      <c r="BO12" s="408"/>
      <c r="BP12" s="408"/>
      <c r="BQ12" s="408"/>
      <c r="BR12" s="408"/>
      <c r="BS12" s="408"/>
      <c r="BT12" s="408"/>
      <c r="BU12" s="409"/>
      <c r="BV12" s="407">
        <v>226399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6119</v>
      </c>
      <c r="S13" s="492"/>
      <c r="T13" s="492"/>
      <c r="U13" s="492"/>
      <c r="V13" s="493"/>
      <c r="W13" s="423" t="s">
        <v>131</v>
      </c>
      <c r="X13" s="424"/>
      <c r="Y13" s="424"/>
      <c r="Z13" s="424"/>
      <c r="AA13" s="424"/>
      <c r="AB13" s="414"/>
      <c r="AC13" s="458">
        <v>869</v>
      </c>
      <c r="AD13" s="459"/>
      <c r="AE13" s="459"/>
      <c r="AF13" s="459"/>
      <c r="AG13" s="501"/>
      <c r="AH13" s="458">
        <v>968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-255671</v>
      </c>
      <c r="BO13" s="408"/>
      <c r="BP13" s="408"/>
      <c r="BQ13" s="408"/>
      <c r="BR13" s="408"/>
      <c r="BS13" s="408"/>
      <c r="BT13" s="408"/>
      <c r="BU13" s="409"/>
      <c r="BV13" s="407">
        <v>-259423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6174</v>
      </c>
      <c r="S14" s="492"/>
      <c r="T14" s="492"/>
      <c r="U14" s="492"/>
      <c r="V14" s="493"/>
      <c r="W14" s="397"/>
      <c r="X14" s="398"/>
      <c r="Y14" s="398"/>
      <c r="Z14" s="398"/>
      <c r="AA14" s="398"/>
      <c r="AB14" s="387"/>
      <c r="AC14" s="494">
        <v>27.5</v>
      </c>
      <c r="AD14" s="495"/>
      <c r="AE14" s="495"/>
      <c r="AF14" s="495"/>
      <c r="AG14" s="496"/>
      <c r="AH14" s="494">
        <v>29.4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29.7</v>
      </c>
      <c r="CU14" s="506"/>
      <c r="CV14" s="506"/>
      <c r="CW14" s="506"/>
      <c r="CX14" s="506"/>
      <c r="CY14" s="506"/>
      <c r="CZ14" s="506"/>
      <c r="DA14" s="507"/>
      <c r="DB14" s="505">
        <v>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6164</v>
      </c>
      <c r="S15" s="492"/>
      <c r="T15" s="492"/>
      <c r="U15" s="492"/>
      <c r="V15" s="493"/>
      <c r="W15" s="423" t="s">
        <v>137</v>
      </c>
      <c r="X15" s="424"/>
      <c r="Y15" s="424"/>
      <c r="Z15" s="424"/>
      <c r="AA15" s="424"/>
      <c r="AB15" s="414"/>
      <c r="AC15" s="458">
        <v>477</v>
      </c>
      <c r="AD15" s="459"/>
      <c r="AE15" s="459"/>
      <c r="AF15" s="459"/>
      <c r="AG15" s="501"/>
      <c r="AH15" s="458">
        <v>519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693674</v>
      </c>
      <c r="BO15" s="371"/>
      <c r="BP15" s="371"/>
      <c r="BQ15" s="371"/>
      <c r="BR15" s="371"/>
      <c r="BS15" s="371"/>
      <c r="BT15" s="371"/>
      <c r="BU15" s="372"/>
      <c r="BV15" s="370">
        <v>695438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15.1</v>
      </c>
      <c r="AD16" s="495"/>
      <c r="AE16" s="495"/>
      <c r="AF16" s="495"/>
      <c r="AG16" s="496"/>
      <c r="AH16" s="494">
        <v>15.8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3528311</v>
      </c>
      <c r="BO16" s="408"/>
      <c r="BP16" s="408"/>
      <c r="BQ16" s="408"/>
      <c r="BR16" s="408"/>
      <c r="BS16" s="408"/>
      <c r="BT16" s="408"/>
      <c r="BU16" s="409"/>
      <c r="BV16" s="407">
        <v>3463121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1811</v>
      </c>
      <c r="AD17" s="459"/>
      <c r="AE17" s="459"/>
      <c r="AF17" s="459"/>
      <c r="AG17" s="501"/>
      <c r="AH17" s="458">
        <v>1808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844396</v>
      </c>
      <c r="BO17" s="408"/>
      <c r="BP17" s="408"/>
      <c r="BQ17" s="408"/>
      <c r="BR17" s="408"/>
      <c r="BS17" s="408"/>
      <c r="BT17" s="408"/>
      <c r="BU17" s="409"/>
      <c r="BV17" s="407">
        <v>854187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204.9</v>
      </c>
      <c r="M18" s="531"/>
      <c r="N18" s="531"/>
      <c r="O18" s="531"/>
      <c r="P18" s="531"/>
      <c r="Q18" s="531"/>
      <c r="R18" s="532"/>
      <c r="S18" s="532"/>
      <c r="T18" s="532"/>
      <c r="U18" s="532"/>
      <c r="V18" s="533"/>
      <c r="W18" s="425"/>
      <c r="X18" s="426"/>
      <c r="Y18" s="426"/>
      <c r="Z18" s="426"/>
      <c r="AA18" s="426"/>
      <c r="AB18" s="417"/>
      <c r="AC18" s="534">
        <v>57.4</v>
      </c>
      <c r="AD18" s="535"/>
      <c r="AE18" s="535"/>
      <c r="AF18" s="535"/>
      <c r="AG18" s="536"/>
      <c r="AH18" s="534">
        <v>54.9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3175519</v>
      </c>
      <c r="BO18" s="408"/>
      <c r="BP18" s="408"/>
      <c r="BQ18" s="408"/>
      <c r="BR18" s="408"/>
      <c r="BS18" s="408"/>
      <c r="BT18" s="408"/>
      <c r="BU18" s="409"/>
      <c r="BV18" s="407">
        <v>3101616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4545478</v>
      </c>
      <c r="BO19" s="408"/>
      <c r="BP19" s="408"/>
      <c r="BQ19" s="408"/>
      <c r="BR19" s="408"/>
      <c r="BS19" s="408"/>
      <c r="BT19" s="408"/>
      <c r="BU19" s="409"/>
      <c r="BV19" s="407">
        <v>4451874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2773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8234838</v>
      </c>
      <c r="BO22" s="371"/>
      <c r="BP22" s="371"/>
      <c r="BQ22" s="371"/>
      <c r="BR22" s="371"/>
      <c r="BS22" s="371"/>
      <c r="BT22" s="371"/>
      <c r="BU22" s="372"/>
      <c r="BV22" s="370">
        <v>8348903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6036344</v>
      </c>
      <c r="BO23" s="408"/>
      <c r="BP23" s="408"/>
      <c r="BQ23" s="408"/>
      <c r="BR23" s="408"/>
      <c r="BS23" s="408"/>
      <c r="BT23" s="408"/>
      <c r="BU23" s="409"/>
      <c r="BV23" s="407">
        <v>6242495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88</v>
      </c>
      <c r="AI24" s="459"/>
      <c r="AJ24" s="459"/>
      <c r="AK24" s="459"/>
      <c r="AL24" s="501"/>
      <c r="AM24" s="458">
        <v>251240</v>
      </c>
      <c r="AN24" s="459"/>
      <c r="AO24" s="459"/>
      <c r="AP24" s="459"/>
      <c r="AQ24" s="459"/>
      <c r="AR24" s="501"/>
      <c r="AS24" s="458">
        <v>2855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6710675</v>
      </c>
      <c r="BO24" s="408"/>
      <c r="BP24" s="408"/>
      <c r="BQ24" s="408"/>
      <c r="BR24" s="408"/>
      <c r="BS24" s="408"/>
      <c r="BT24" s="408"/>
      <c r="BU24" s="409"/>
      <c r="BV24" s="407">
        <v>6654464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103875</v>
      </c>
      <c r="BO25" s="371"/>
      <c r="BP25" s="371"/>
      <c r="BQ25" s="371"/>
      <c r="BR25" s="371"/>
      <c r="BS25" s="371"/>
      <c r="BT25" s="371"/>
      <c r="BU25" s="372"/>
      <c r="BV25" s="370">
        <v>244258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2500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18361</v>
      </c>
      <c r="AN27" s="459"/>
      <c r="AO27" s="459"/>
      <c r="AP27" s="459"/>
      <c r="AQ27" s="459"/>
      <c r="AR27" s="501"/>
      <c r="AS27" s="458">
        <v>2623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1950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567128</v>
      </c>
      <c r="BO28" s="371"/>
      <c r="BP28" s="371"/>
      <c r="BQ28" s="371"/>
      <c r="BR28" s="371"/>
      <c r="BS28" s="371"/>
      <c r="BT28" s="371"/>
      <c r="BU28" s="372"/>
      <c r="BV28" s="370">
        <v>687630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1700</v>
      </c>
      <c r="R29" s="459"/>
      <c r="S29" s="459"/>
      <c r="T29" s="459"/>
      <c r="U29" s="459"/>
      <c r="V29" s="501"/>
      <c r="W29" s="556"/>
      <c r="X29" s="557"/>
      <c r="Y29" s="558"/>
      <c r="Z29" s="457" t="s">
        <v>177</v>
      </c>
      <c r="AA29" s="437"/>
      <c r="AB29" s="437"/>
      <c r="AC29" s="437"/>
      <c r="AD29" s="437"/>
      <c r="AE29" s="437"/>
      <c r="AF29" s="437"/>
      <c r="AG29" s="438"/>
      <c r="AH29" s="458">
        <v>95</v>
      </c>
      <c r="AI29" s="459"/>
      <c r="AJ29" s="459"/>
      <c r="AK29" s="459"/>
      <c r="AL29" s="501"/>
      <c r="AM29" s="458">
        <v>269601</v>
      </c>
      <c r="AN29" s="459"/>
      <c r="AO29" s="459"/>
      <c r="AP29" s="459"/>
      <c r="AQ29" s="459"/>
      <c r="AR29" s="501"/>
      <c r="AS29" s="458">
        <v>2838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477383</v>
      </c>
      <c r="BO29" s="408"/>
      <c r="BP29" s="408"/>
      <c r="BQ29" s="408"/>
      <c r="BR29" s="408"/>
      <c r="BS29" s="408"/>
      <c r="BT29" s="408"/>
      <c r="BU29" s="409"/>
      <c r="BV29" s="407">
        <v>597357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1354698</v>
      </c>
      <c r="BO30" s="527"/>
      <c r="BP30" s="527"/>
      <c r="BQ30" s="527"/>
      <c r="BR30" s="527"/>
      <c r="BS30" s="527"/>
      <c r="BT30" s="527"/>
      <c r="BU30" s="528"/>
      <c r="BV30" s="526">
        <v>1231916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愛別町外3町塵芥処理組合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国民健康保険特別会計（医科診療施設勘定）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大雪浄化組合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大雪消防組合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上川広域滞納整理機構</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上川教育研修センター組合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上川中部福祉事務組合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7JVGIDf5S29tZgoWQI9v0wTOIjsd4g4Z1xoKGnEh2dudrhjly1Wxu4nkuRuPPlTk8tyF2fEr6ZI3D/Q83p+JQ==" saltValue="dbtVWpzqIyCqKo9s/7uK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594930</v>
      </c>
      <c r="S5" s="613"/>
      <c r="T5" s="613"/>
      <c r="U5" s="613"/>
      <c r="V5" s="613"/>
      <c r="W5" s="613"/>
      <c r="X5" s="613"/>
      <c r="Y5" s="614"/>
      <c r="Z5" s="615">
        <v>7.8</v>
      </c>
      <c r="AA5" s="615"/>
      <c r="AB5" s="615"/>
      <c r="AC5" s="615"/>
      <c r="AD5" s="616">
        <v>594930</v>
      </c>
      <c r="AE5" s="616"/>
      <c r="AF5" s="616"/>
      <c r="AG5" s="616"/>
      <c r="AH5" s="616"/>
      <c r="AI5" s="616"/>
      <c r="AJ5" s="616"/>
      <c r="AK5" s="616"/>
      <c r="AL5" s="617">
        <v>16</v>
      </c>
      <c r="AM5" s="618"/>
      <c r="AN5" s="618"/>
      <c r="AO5" s="619"/>
      <c r="AP5" s="609" t="s">
        <v>216</v>
      </c>
      <c r="AQ5" s="610"/>
      <c r="AR5" s="610"/>
      <c r="AS5" s="610"/>
      <c r="AT5" s="610"/>
      <c r="AU5" s="610"/>
      <c r="AV5" s="610"/>
      <c r="AW5" s="610"/>
      <c r="AX5" s="610"/>
      <c r="AY5" s="610"/>
      <c r="AZ5" s="610"/>
      <c r="BA5" s="610"/>
      <c r="BB5" s="610"/>
      <c r="BC5" s="610"/>
      <c r="BD5" s="610"/>
      <c r="BE5" s="610"/>
      <c r="BF5" s="611"/>
      <c r="BG5" s="623">
        <v>594930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88511</v>
      </c>
      <c r="S6" s="624"/>
      <c r="T6" s="624"/>
      <c r="U6" s="624"/>
      <c r="V6" s="624"/>
      <c r="W6" s="624"/>
      <c r="X6" s="624"/>
      <c r="Y6" s="625"/>
      <c r="Z6" s="626">
        <v>1.2</v>
      </c>
      <c r="AA6" s="626"/>
      <c r="AB6" s="626"/>
      <c r="AC6" s="626"/>
      <c r="AD6" s="627">
        <v>88511</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594930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60304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60304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199</v>
      </c>
      <c r="S7" s="624"/>
      <c r="T7" s="624"/>
      <c r="U7" s="624"/>
      <c r="V7" s="624"/>
      <c r="W7" s="624"/>
      <c r="X7" s="624"/>
      <c r="Y7" s="625"/>
      <c r="Z7" s="626">
        <v>0</v>
      </c>
      <c r="AA7" s="626"/>
      <c r="AB7" s="626"/>
      <c r="AC7" s="626"/>
      <c r="AD7" s="627">
        <v>199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258814</v>
      </c>
      <c r="BH7" s="624"/>
      <c r="BI7" s="624"/>
      <c r="BJ7" s="624"/>
      <c r="BK7" s="624"/>
      <c r="BL7" s="624"/>
      <c r="BM7" s="624"/>
      <c r="BN7" s="625"/>
      <c r="BO7" s="626">
        <v>43.5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2004871</v>
      </c>
      <c r="CS7" s="624"/>
      <c r="CT7" s="624"/>
      <c r="CU7" s="624"/>
      <c r="CV7" s="624"/>
      <c r="CW7" s="624"/>
      <c r="CX7" s="624"/>
      <c r="CY7" s="625"/>
      <c r="CZ7" s="626">
        <v>27</v>
      </c>
      <c r="DA7" s="626"/>
      <c r="DB7" s="626"/>
      <c r="DC7" s="626"/>
      <c r="DD7" s="632">
        <v>260718</v>
      </c>
      <c r="DE7" s="624"/>
      <c r="DF7" s="624"/>
      <c r="DG7" s="624"/>
      <c r="DH7" s="624"/>
      <c r="DI7" s="624"/>
      <c r="DJ7" s="624"/>
      <c r="DK7" s="624"/>
      <c r="DL7" s="624"/>
      <c r="DM7" s="624"/>
      <c r="DN7" s="624"/>
      <c r="DO7" s="624"/>
      <c r="DP7" s="625"/>
      <c r="DQ7" s="632">
        <v>1070196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1838</v>
      </c>
      <c r="S8" s="624"/>
      <c r="T8" s="624"/>
      <c r="U8" s="624"/>
      <c r="V8" s="624"/>
      <c r="W8" s="624"/>
      <c r="X8" s="624"/>
      <c r="Y8" s="625"/>
      <c r="Z8" s="626">
        <v>0</v>
      </c>
      <c r="AA8" s="626"/>
      <c r="AB8" s="626"/>
      <c r="AC8" s="626"/>
      <c r="AD8" s="627">
        <v>1838</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10204</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1322703</v>
      </c>
      <c r="CS8" s="624"/>
      <c r="CT8" s="624"/>
      <c r="CU8" s="624"/>
      <c r="CV8" s="624"/>
      <c r="CW8" s="624"/>
      <c r="CX8" s="624"/>
      <c r="CY8" s="625"/>
      <c r="CZ8" s="626">
        <v>17.8</v>
      </c>
      <c r="DA8" s="626"/>
      <c r="DB8" s="626"/>
      <c r="DC8" s="626"/>
      <c r="DD8" s="632">
        <v>1420</v>
      </c>
      <c r="DE8" s="624"/>
      <c r="DF8" s="624"/>
      <c r="DG8" s="624"/>
      <c r="DH8" s="624"/>
      <c r="DI8" s="624"/>
      <c r="DJ8" s="624"/>
      <c r="DK8" s="624"/>
      <c r="DL8" s="624"/>
      <c r="DM8" s="624"/>
      <c r="DN8" s="624"/>
      <c r="DO8" s="624"/>
      <c r="DP8" s="625"/>
      <c r="DQ8" s="632">
        <v>764293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2108</v>
      </c>
      <c r="S9" s="624"/>
      <c r="T9" s="624"/>
      <c r="U9" s="624"/>
      <c r="V9" s="624"/>
      <c r="W9" s="624"/>
      <c r="X9" s="624"/>
      <c r="Y9" s="625"/>
      <c r="Z9" s="626">
        <v>0</v>
      </c>
      <c r="AA9" s="626"/>
      <c r="AB9" s="626"/>
      <c r="AC9" s="626"/>
      <c r="AD9" s="627">
        <v>2108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220140</v>
      </c>
      <c r="BH9" s="624"/>
      <c r="BI9" s="624"/>
      <c r="BJ9" s="624"/>
      <c r="BK9" s="624"/>
      <c r="BL9" s="624"/>
      <c r="BM9" s="624"/>
      <c r="BN9" s="625"/>
      <c r="BO9" s="626">
        <v>37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470065</v>
      </c>
      <c r="CS9" s="624"/>
      <c r="CT9" s="624"/>
      <c r="CU9" s="624"/>
      <c r="CV9" s="624"/>
      <c r="CW9" s="624"/>
      <c r="CX9" s="624"/>
      <c r="CY9" s="625"/>
      <c r="CZ9" s="626">
        <v>6.3</v>
      </c>
      <c r="DA9" s="626"/>
      <c r="DB9" s="626"/>
      <c r="DC9" s="626"/>
      <c r="DD9" s="632">
        <v>41923</v>
      </c>
      <c r="DE9" s="624"/>
      <c r="DF9" s="624"/>
      <c r="DG9" s="624"/>
      <c r="DH9" s="624"/>
      <c r="DI9" s="624"/>
      <c r="DJ9" s="624"/>
      <c r="DK9" s="624"/>
      <c r="DL9" s="624"/>
      <c r="DM9" s="624"/>
      <c r="DN9" s="624"/>
      <c r="DO9" s="624"/>
      <c r="DP9" s="625"/>
      <c r="DQ9" s="632">
        <v>346255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16482</v>
      </c>
      <c r="BH10" s="624"/>
      <c r="BI10" s="624"/>
      <c r="BJ10" s="624"/>
      <c r="BK10" s="624"/>
      <c r="BL10" s="624"/>
      <c r="BM10" s="624"/>
      <c r="BN10" s="625"/>
      <c r="BO10" s="626">
        <v>2.8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158831</v>
      </c>
      <c r="S11" s="624"/>
      <c r="T11" s="624"/>
      <c r="U11" s="624"/>
      <c r="V11" s="624"/>
      <c r="W11" s="624"/>
      <c r="X11" s="624"/>
      <c r="Y11" s="625"/>
      <c r="Z11" s="628">
        <v>2.1</v>
      </c>
      <c r="AA11" s="629"/>
      <c r="AB11" s="629"/>
      <c r="AC11" s="635"/>
      <c r="AD11" s="632">
        <v>158831</v>
      </c>
      <c r="AE11" s="624"/>
      <c r="AF11" s="624"/>
      <c r="AG11" s="624"/>
      <c r="AH11" s="624"/>
      <c r="AI11" s="624"/>
      <c r="AJ11" s="624"/>
      <c r="AK11" s="625"/>
      <c r="AL11" s="628">
        <v>4.3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11988</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768051</v>
      </c>
      <c r="CS11" s="624"/>
      <c r="CT11" s="624"/>
      <c r="CU11" s="624"/>
      <c r="CV11" s="624"/>
      <c r="CW11" s="624"/>
      <c r="CX11" s="624"/>
      <c r="CY11" s="625"/>
      <c r="CZ11" s="626">
        <v>10.3</v>
      </c>
      <c r="DA11" s="626"/>
      <c r="DB11" s="626"/>
      <c r="DC11" s="626"/>
      <c r="DD11" s="632">
        <v>148031</v>
      </c>
      <c r="DE11" s="624"/>
      <c r="DF11" s="624"/>
      <c r="DG11" s="624"/>
      <c r="DH11" s="624"/>
      <c r="DI11" s="624"/>
      <c r="DJ11" s="624"/>
      <c r="DK11" s="624"/>
      <c r="DL11" s="624"/>
      <c r="DM11" s="624"/>
      <c r="DN11" s="624"/>
      <c r="DO11" s="624"/>
      <c r="DP11" s="625"/>
      <c r="DQ11" s="632">
        <v>144960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257391</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296669</v>
      </c>
      <c r="CS12" s="624"/>
      <c r="CT12" s="624"/>
      <c r="CU12" s="624"/>
      <c r="CV12" s="624"/>
      <c r="CW12" s="624"/>
      <c r="CX12" s="624"/>
      <c r="CY12" s="625"/>
      <c r="CZ12" s="626">
        <v>4</v>
      </c>
      <c r="DA12" s="626"/>
      <c r="DB12" s="626"/>
      <c r="DC12" s="626"/>
      <c r="DD12" s="632">
        <v>40057</v>
      </c>
      <c r="DE12" s="624"/>
      <c r="DF12" s="624"/>
      <c r="DG12" s="624"/>
      <c r="DH12" s="624"/>
      <c r="DI12" s="624"/>
      <c r="DJ12" s="624"/>
      <c r="DK12" s="624"/>
      <c r="DL12" s="624"/>
      <c r="DM12" s="624"/>
      <c r="DN12" s="624"/>
      <c r="DO12" s="624"/>
      <c r="DP12" s="625"/>
      <c r="DQ12" s="632">
        <v>95609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257340</v>
      </c>
      <c r="BH13" s="624"/>
      <c r="BI13" s="624"/>
      <c r="BJ13" s="624"/>
      <c r="BK13" s="624"/>
      <c r="BL13" s="624"/>
      <c r="BM13" s="624"/>
      <c r="BN13" s="625"/>
      <c r="BO13" s="626">
        <v>43.3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674136</v>
      </c>
      <c r="CS13" s="624"/>
      <c r="CT13" s="624"/>
      <c r="CU13" s="624"/>
      <c r="CV13" s="624"/>
      <c r="CW13" s="624"/>
      <c r="CX13" s="624"/>
      <c r="CY13" s="625"/>
      <c r="CZ13" s="626">
        <v>9.1</v>
      </c>
      <c r="DA13" s="626"/>
      <c r="DB13" s="626"/>
      <c r="DC13" s="626"/>
      <c r="DD13" s="632">
        <v>384493</v>
      </c>
      <c r="DE13" s="624"/>
      <c r="DF13" s="624"/>
      <c r="DG13" s="624"/>
      <c r="DH13" s="624"/>
      <c r="DI13" s="624"/>
      <c r="DJ13" s="624"/>
      <c r="DK13" s="624"/>
      <c r="DL13" s="624"/>
      <c r="DM13" s="624"/>
      <c r="DN13" s="624"/>
      <c r="DO13" s="624"/>
      <c r="DP13" s="625"/>
      <c r="DQ13" s="632">
        <v>331610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671</v>
      </c>
      <c r="S14" s="624"/>
      <c r="T14" s="624"/>
      <c r="U14" s="624"/>
      <c r="V14" s="624"/>
      <c r="W14" s="624"/>
      <c r="X14" s="624"/>
      <c r="Y14" s="625"/>
      <c r="Z14" s="626">
        <v>0</v>
      </c>
      <c r="AA14" s="626"/>
      <c r="AB14" s="626"/>
      <c r="AC14" s="626"/>
      <c r="AD14" s="627">
        <v>671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25493</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209789</v>
      </c>
      <c r="CS14" s="624"/>
      <c r="CT14" s="624"/>
      <c r="CU14" s="624"/>
      <c r="CV14" s="624"/>
      <c r="CW14" s="624"/>
      <c r="CX14" s="624"/>
      <c r="CY14" s="625"/>
      <c r="CZ14" s="626">
        <v>2.8</v>
      </c>
      <c r="DA14" s="626"/>
      <c r="DB14" s="626"/>
      <c r="DC14" s="626"/>
      <c r="DD14" s="632" t="s">
        <v>122</v>
      </c>
      <c r="DE14" s="624"/>
      <c r="DF14" s="624"/>
      <c r="DG14" s="624"/>
      <c r="DH14" s="624"/>
      <c r="DI14" s="624"/>
      <c r="DJ14" s="624"/>
      <c r="DK14" s="624"/>
      <c r="DL14" s="624"/>
      <c r="DM14" s="624"/>
      <c r="DN14" s="624"/>
      <c r="DO14" s="624"/>
      <c r="DP14" s="625"/>
      <c r="DQ14" s="632">
        <v>200992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53232</v>
      </c>
      <c r="BH15" s="624"/>
      <c r="BI15" s="624"/>
      <c r="BJ15" s="624"/>
      <c r="BK15" s="624"/>
      <c r="BL15" s="624"/>
      <c r="BM15" s="624"/>
      <c r="BN15" s="625"/>
      <c r="BO15" s="626">
        <v>8.9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577613</v>
      </c>
      <c r="CS15" s="624"/>
      <c r="CT15" s="624"/>
      <c r="CU15" s="624"/>
      <c r="CV15" s="624"/>
      <c r="CW15" s="624"/>
      <c r="CX15" s="624"/>
      <c r="CY15" s="625"/>
      <c r="CZ15" s="626">
        <v>7.8</v>
      </c>
      <c r="DA15" s="626"/>
      <c r="DB15" s="626"/>
      <c r="DC15" s="626"/>
      <c r="DD15" s="632">
        <v>71300</v>
      </c>
      <c r="DE15" s="624"/>
      <c r="DF15" s="624"/>
      <c r="DG15" s="624"/>
      <c r="DH15" s="624"/>
      <c r="DI15" s="624"/>
      <c r="DJ15" s="624"/>
      <c r="DK15" s="624"/>
      <c r="DL15" s="624"/>
      <c r="DM15" s="624"/>
      <c r="DN15" s="624"/>
      <c r="DO15" s="624"/>
      <c r="DP15" s="625"/>
      <c r="DQ15" s="632">
        <v>364386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8077</v>
      </c>
      <c r="S16" s="624"/>
      <c r="T16" s="624"/>
      <c r="U16" s="624"/>
      <c r="V16" s="624"/>
      <c r="W16" s="624"/>
      <c r="X16" s="624"/>
      <c r="Y16" s="625"/>
      <c r="Z16" s="626">
        <v>0.1</v>
      </c>
      <c r="AA16" s="626"/>
      <c r="AB16" s="626"/>
      <c r="AC16" s="626"/>
      <c r="AD16" s="627">
        <v>8077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25212</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3712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9503</v>
      </c>
      <c r="S17" s="624"/>
      <c r="T17" s="624"/>
      <c r="U17" s="624"/>
      <c r="V17" s="624"/>
      <c r="W17" s="624"/>
      <c r="X17" s="624"/>
      <c r="Y17" s="625"/>
      <c r="Z17" s="626">
        <v>0.1</v>
      </c>
      <c r="AA17" s="626"/>
      <c r="AB17" s="626"/>
      <c r="AC17" s="626"/>
      <c r="AD17" s="627">
        <v>9503</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1028525</v>
      </c>
      <c r="CS17" s="624"/>
      <c r="CT17" s="624"/>
      <c r="CU17" s="624"/>
      <c r="CV17" s="624"/>
      <c r="CW17" s="624"/>
      <c r="CX17" s="624"/>
      <c r="CY17" s="625"/>
      <c r="CZ17" s="626">
        <v>13.8</v>
      </c>
      <c r="DA17" s="626"/>
      <c r="DB17" s="626"/>
      <c r="DC17" s="626"/>
      <c r="DD17" s="632" t="s">
        <v>122</v>
      </c>
      <c r="DE17" s="624"/>
      <c r="DF17" s="624"/>
      <c r="DG17" s="624"/>
      <c r="DH17" s="624"/>
      <c r="DI17" s="624"/>
      <c r="DJ17" s="624"/>
      <c r="DK17" s="624"/>
      <c r="DL17" s="624"/>
      <c r="DM17" s="624"/>
      <c r="DN17" s="624"/>
      <c r="DO17" s="624"/>
      <c r="DP17" s="625"/>
      <c r="DQ17" s="632">
        <v>967231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5609</v>
      </c>
      <c r="S18" s="624"/>
      <c r="T18" s="624"/>
      <c r="U18" s="624"/>
      <c r="V18" s="624"/>
      <c r="W18" s="624"/>
      <c r="X18" s="624"/>
      <c r="Y18" s="625"/>
      <c r="Z18" s="626">
        <v>0.1</v>
      </c>
      <c r="AA18" s="626"/>
      <c r="AB18" s="626"/>
      <c r="AC18" s="626"/>
      <c r="AD18" s="627">
        <v>5609</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5047</v>
      </c>
      <c r="S19" s="624"/>
      <c r="T19" s="624"/>
      <c r="U19" s="624"/>
      <c r="V19" s="624"/>
      <c r="W19" s="624"/>
      <c r="X19" s="624"/>
      <c r="Y19" s="625"/>
      <c r="Z19" s="626">
        <v>0.1</v>
      </c>
      <c r="AA19" s="626"/>
      <c r="AB19" s="626"/>
      <c r="AC19" s="626"/>
      <c r="AD19" s="627">
        <v>5047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562</v>
      </c>
      <c r="S20" s="624"/>
      <c r="T20" s="624"/>
      <c r="U20" s="624"/>
      <c r="V20" s="624"/>
      <c r="W20" s="624"/>
      <c r="X20" s="624"/>
      <c r="Y20" s="625"/>
      <c r="Z20" s="626">
        <v>0</v>
      </c>
      <c r="AA20" s="626"/>
      <c r="AB20" s="626"/>
      <c r="AC20" s="626"/>
      <c r="AD20" s="627">
        <v>562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7437938</v>
      </c>
      <c r="CS20" s="624"/>
      <c r="CT20" s="624"/>
      <c r="CU20" s="624"/>
      <c r="CV20" s="624"/>
      <c r="CW20" s="624"/>
      <c r="CX20" s="624"/>
      <c r="CY20" s="625"/>
      <c r="CZ20" s="626">
        <v>100</v>
      </c>
      <c r="DA20" s="626"/>
      <c r="DB20" s="626"/>
      <c r="DC20" s="626"/>
      <c r="DD20" s="632">
        <v>947942</v>
      </c>
      <c r="DE20" s="624"/>
      <c r="DF20" s="624"/>
      <c r="DG20" s="624"/>
      <c r="DH20" s="624"/>
      <c r="DI20" s="624"/>
      <c r="DJ20" s="624"/>
      <c r="DK20" s="624"/>
      <c r="DL20" s="624"/>
      <c r="DM20" s="624"/>
      <c r="DN20" s="624"/>
      <c r="DO20" s="624"/>
      <c r="DP20" s="625"/>
      <c r="DQ20" s="632">
        <v>4349548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2942853</v>
      </c>
      <c r="S21" s="624"/>
      <c r="T21" s="624"/>
      <c r="U21" s="624"/>
      <c r="V21" s="624"/>
      <c r="W21" s="624"/>
      <c r="X21" s="624"/>
      <c r="Y21" s="625"/>
      <c r="Z21" s="626">
        <v>38.5</v>
      </c>
      <c r="AA21" s="626"/>
      <c r="AB21" s="626"/>
      <c r="AC21" s="626"/>
      <c r="AD21" s="627">
        <v>2834637</v>
      </c>
      <c r="AE21" s="627"/>
      <c r="AF21" s="627"/>
      <c r="AG21" s="627"/>
      <c r="AH21" s="627"/>
      <c r="AI21" s="627"/>
      <c r="AJ21" s="627"/>
      <c r="AK21" s="627"/>
      <c r="AL21" s="628">
        <v>76.2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2834637</v>
      </c>
      <c r="S22" s="624"/>
      <c r="T22" s="624"/>
      <c r="U22" s="624"/>
      <c r="V22" s="624"/>
      <c r="W22" s="624"/>
      <c r="X22" s="624"/>
      <c r="Y22" s="625"/>
      <c r="Z22" s="626">
        <v>37.1</v>
      </c>
      <c r="AA22" s="626"/>
      <c r="AB22" s="626"/>
      <c r="AC22" s="626"/>
      <c r="AD22" s="627">
        <v>2834637</v>
      </c>
      <c r="AE22" s="627"/>
      <c r="AF22" s="627"/>
      <c r="AG22" s="627"/>
      <c r="AH22" s="627"/>
      <c r="AI22" s="627"/>
      <c r="AJ22" s="627"/>
      <c r="AK22" s="627"/>
      <c r="AL22" s="628">
        <v>76.2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108216</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2611597</v>
      </c>
      <c r="CS24" s="613"/>
      <c r="CT24" s="613"/>
      <c r="CU24" s="613"/>
      <c r="CV24" s="613"/>
      <c r="CW24" s="613"/>
      <c r="CX24" s="613"/>
      <c r="CY24" s="614"/>
      <c r="CZ24" s="617">
        <v>35.1</v>
      </c>
      <c r="DA24" s="618"/>
      <c r="DB24" s="618"/>
      <c r="DC24" s="634"/>
      <c r="DD24" s="655">
        <v>1984276</v>
      </c>
      <c r="DE24" s="613"/>
      <c r="DF24" s="613"/>
      <c r="DG24" s="613"/>
      <c r="DH24" s="613"/>
      <c r="DI24" s="613"/>
      <c r="DJ24" s="613"/>
      <c r="DK24" s="614"/>
      <c r="DL24" s="655">
        <v>1720223</v>
      </c>
      <c r="DM24" s="613"/>
      <c r="DN24" s="613"/>
      <c r="DO24" s="613"/>
      <c r="DP24" s="613"/>
      <c r="DQ24" s="613"/>
      <c r="DR24" s="613"/>
      <c r="DS24" s="613"/>
      <c r="DT24" s="613"/>
      <c r="DU24" s="613"/>
      <c r="DV24" s="614"/>
      <c r="DW24" s="617">
        <v>46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3813130</v>
      </c>
      <c r="S25" s="624"/>
      <c r="T25" s="624"/>
      <c r="U25" s="624"/>
      <c r="V25" s="624"/>
      <c r="W25" s="624"/>
      <c r="X25" s="624"/>
      <c r="Y25" s="625"/>
      <c r="Z25" s="626">
        <v>50</v>
      </c>
      <c r="AA25" s="626"/>
      <c r="AB25" s="626"/>
      <c r="AC25" s="626"/>
      <c r="AD25" s="627">
        <v>3704914</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859632</v>
      </c>
      <c r="CS25" s="656"/>
      <c r="CT25" s="656"/>
      <c r="CU25" s="656"/>
      <c r="CV25" s="656"/>
      <c r="CW25" s="656"/>
      <c r="CX25" s="656"/>
      <c r="CY25" s="657"/>
      <c r="CZ25" s="628">
        <v>11.6</v>
      </c>
      <c r="DA25" s="653"/>
      <c r="DB25" s="653"/>
      <c r="DC25" s="658"/>
      <c r="DD25" s="632">
        <v>726775</v>
      </c>
      <c r="DE25" s="656"/>
      <c r="DF25" s="656"/>
      <c r="DG25" s="656"/>
      <c r="DH25" s="656"/>
      <c r="DI25" s="656"/>
      <c r="DJ25" s="656"/>
      <c r="DK25" s="657"/>
      <c r="DL25" s="632">
        <v>662722</v>
      </c>
      <c r="DM25" s="656"/>
      <c r="DN25" s="656"/>
      <c r="DO25" s="656"/>
      <c r="DP25" s="656"/>
      <c r="DQ25" s="656"/>
      <c r="DR25" s="656"/>
      <c r="DS25" s="656"/>
      <c r="DT25" s="656"/>
      <c r="DU25" s="656"/>
      <c r="DV25" s="657"/>
      <c r="DW25" s="628">
        <v>17.7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630</v>
      </c>
      <c r="S26" s="624"/>
      <c r="T26" s="624"/>
      <c r="U26" s="624"/>
      <c r="V26" s="624"/>
      <c r="W26" s="624"/>
      <c r="X26" s="624"/>
      <c r="Y26" s="625"/>
      <c r="Z26" s="626">
        <v>0</v>
      </c>
      <c r="AA26" s="626"/>
      <c r="AB26" s="626"/>
      <c r="AC26" s="626"/>
      <c r="AD26" s="627">
        <v>630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472513</v>
      </c>
      <c r="CS26" s="624"/>
      <c r="CT26" s="624"/>
      <c r="CU26" s="624"/>
      <c r="CV26" s="624"/>
      <c r="CW26" s="624"/>
      <c r="CX26" s="624"/>
      <c r="CY26" s="625"/>
      <c r="CZ26" s="628">
        <v>6.4</v>
      </c>
      <c r="DA26" s="653"/>
      <c r="DB26" s="653"/>
      <c r="DC26" s="658"/>
      <c r="DD26" s="632">
        <v>418072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12040</v>
      </c>
      <c r="S27" s="624"/>
      <c r="T27" s="624"/>
      <c r="U27" s="624"/>
      <c r="V27" s="624"/>
      <c r="W27" s="624"/>
      <c r="X27" s="624"/>
      <c r="Y27" s="625"/>
      <c r="Z27" s="626">
        <v>0.2</v>
      </c>
      <c r="AA27" s="626"/>
      <c r="AB27" s="626"/>
      <c r="AC27" s="626"/>
      <c r="AD27" s="627">
        <v>2585</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594930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723440</v>
      </c>
      <c r="CS27" s="656"/>
      <c r="CT27" s="656"/>
      <c r="CU27" s="656"/>
      <c r="CV27" s="656"/>
      <c r="CW27" s="656"/>
      <c r="CX27" s="656"/>
      <c r="CY27" s="657"/>
      <c r="CZ27" s="628">
        <v>9.6999999999999993</v>
      </c>
      <c r="DA27" s="653"/>
      <c r="DB27" s="653"/>
      <c r="DC27" s="658"/>
      <c r="DD27" s="632">
        <v>290270</v>
      </c>
      <c r="DE27" s="656"/>
      <c r="DF27" s="656"/>
      <c r="DG27" s="656"/>
      <c r="DH27" s="656"/>
      <c r="DI27" s="656"/>
      <c r="DJ27" s="656"/>
      <c r="DK27" s="657"/>
      <c r="DL27" s="632">
        <v>290270</v>
      </c>
      <c r="DM27" s="656"/>
      <c r="DN27" s="656"/>
      <c r="DO27" s="656"/>
      <c r="DP27" s="656"/>
      <c r="DQ27" s="656"/>
      <c r="DR27" s="656"/>
      <c r="DS27" s="656"/>
      <c r="DT27" s="656"/>
      <c r="DU27" s="656"/>
      <c r="DV27" s="657"/>
      <c r="DW27" s="628">
        <v>7.8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54520</v>
      </c>
      <c r="S28" s="624"/>
      <c r="T28" s="624"/>
      <c r="U28" s="624"/>
      <c r="V28" s="624"/>
      <c r="W28" s="624"/>
      <c r="X28" s="624"/>
      <c r="Y28" s="625"/>
      <c r="Z28" s="626">
        <v>0.7</v>
      </c>
      <c r="AA28" s="626"/>
      <c r="AB28" s="626"/>
      <c r="AC28" s="626"/>
      <c r="AD28" s="627">
        <v>2094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1028525</v>
      </c>
      <c r="CS28" s="624"/>
      <c r="CT28" s="624"/>
      <c r="CU28" s="624"/>
      <c r="CV28" s="624"/>
      <c r="CW28" s="624"/>
      <c r="CX28" s="624"/>
      <c r="CY28" s="625"/>
      <c r="CZ28" s="628">
        <v>13.8</v>
      </c>
      <c r="DA28" s="653"/>
      <c r="DB28" s="653"/>
      <c r="DC28" s="658"/>
      <c r="DD28" s="632">
        <v>967231</v>
      </c>
      <c r="DE28" s="624"/>
      <c r="DF28" s="624"/>
      <c r="DG28" s="624"/>
      <c r="DH28" s="624"/>
      <c r="DI28" s="624"/>
      <c r="DJ28" s="624"/>
      <c r="DK28" s="625"/>
      <c r="DL28" s="632">
        <v>767231</v>
      </c>
      <c r="DM28" s="624"/>
      <c r="DN28" s="624"/>
      <c r="DO28" s="624"/>
      <c r="DP28" s="624"/>
      <c r="DQ28" s="624"/>
      <c r="DR28" s="624"/>
      <c r="DS28" s="624"/>
      <c r="DT28" s="624"/>
      <c r="DU28" s="624"/>
      <c r="DV28" s="625"/>
      <c r="DW28" s="628">
        <v>20.5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17240</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1028489</v>
      </c>
      <c r="CS29" s="656"/>
      <c r="CT29" s="656"/>
      <c r="CU29" s="656"/>
      <c r="CV29" s="656"/>
      <c r="CW29" s="656"/>
      <c r="CX29" s="656"/>
      <c r="CY29" s="657"/>
      <c r="CZ29" s="628">
        <v>13.8</v>
      </c>
      <c r="DA29" s="653"/>
      <c r="DB29" s="653"/>
      <c r="DC29" s="658"/>
      <c r="DD29" s="632">
        <v>967195</v>
      </c>
      <c r="DE29" s="656"/>
      <c r="DF29" s="656"/>
      <c r="DG29" s="656"/>
      <c r="DH29" s="656"/>
      <c r="DI29" s="656"/>
      <c r="DJ29" s="656"/>
      <c r="DK29" s="657"/>
      <c r="DL29" s="632">
        <v>767195</v>
      </c>
      <c r="DM29" s="656"/>
      <c r="DN29" s="656"/>
      <c r="DO29" s="656"/>
      <c r="DP29" s="656"/>
      <c r="DQ29" s="656"/>
      <c r="DR29" s="656"/>
      <c r="DS29" s="656"/>
      <c r="DT29" s="656"/>
      <c r="DU29" s="656"/>
      <c r="DV29" s="657"/>
      <c r="DW29" s="628">
        <v>20.5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587650</v>
      </c>
      <c r="S30" s="624"/>
      <c r="T30" s="624"/>
      <c r="U30" s="624"/>
      <c r="V30" s="624"/>
      <c r="W30" s="624"/>
      <c r="X30" s="624"/>
      <c r="Y30" s="625"/>
      <c r="Z30" s="626">
        <v>7.7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999957</v>
      </c>
      <c r="CS30" s="624"/>
      <c r="CT30" s="624"/>
      <c r="CU30" s="624"/>
      <c r="CV30" s="624"/>
      <c r="CW30" s="624"/>
      <c r="CX30" s="624"/>
      <c r="CY30" s="625"/>
      <c r="CZ30" s="628">
        <v>13.4</v>
      </c>
      <c r="DA30" s="653"/>
      <c r="DB30" s="653"/>
      <c r="DC30" s="658"/>
      <c r="DD30" s="632">
        <v>938663</v>
      </c>
      <c r="DE30" s="624"/>
      <c r="DF30" s="624"/>
      <c r="DG30" s="624"/>
      <c r="DH30" s="624"/>
      <c r="DI30" s="624"/>
      <c r="DJ30" s="624"/>
      <c r="DK30" s="625"/>
      <c r="DL30" s="632">
        <v>738663</v>
      </c>
      <c r="DM30" s="624"/>
      <c r="DN30" s="624"/>
      <c r="DO30" s="624"/>
      <c r="DP30" s="624"/>
      <c r="DQ30" s="624"/>
      <c r="DR30" s="624"/>
      <c r="DS30" s="624"/>
      <c r="DT30" s="624"/>
      <c r="DU30" s="624"/>
      <c r="DV30" s="625"/>
      <c r="DW30" s="628">
        <v>19.8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89.7</v>
      </c>
      <c r="BN31" s="667"/>
      <c r="BO31" s="667"/>
      <c r="BP31" s="667"/>
      <c r="BQ31" s="668"/>
      <c r="BR31" s="670">
        <v>99.1</v>
      </c>
      <c r="BS31" s="667"/>
      <c r="BT31" s="667"/>
      <c r="BU31" s="667"/>
      <c r="BV31" s="667"/>
      <c r="BW31" s="667"/>
      <c r="BX31" s="618">
        <v>89.1</v>
      </c>
      <c r="BY31" s="667"/>
      <c r="BZ31" s="667"/>
      <c r="CA31" s="667"/>
      <c r="CB31" s="668"/>
      <c r="CD31" s="663"/>
      <c r="CE31" s="664"/>
      <c r="CF31" s="620" t="s">
        <v>300</v>
      </c>
      <c r="CG31" s="621"/>
      <c r="CH31" s="621"/>
      <c r="CI31" s="621"/>
      <c r="CJ31" s="621"/>
      <c r="CK31" s="621"/>
      <c r="CL31" s="621"/>
      <c r="CM31" s="621"/>
      <c r="CN31" s="621"/>
      <c r="CO31" s="621"/>
      <c r="CP31" s="621"/>
      <c r="CQ31" s="622"/>
      <c r="CR31" s="623">
        <v>28532</v>
      </c>
      <c r="CS31" s="656"/>
      <c r="CT31" s="656"/>
      <c r="CU31" s="656"/>
      <c r="CV31" s="656"/>
      <c r="CW31" s="656"/>
      <c r="CX31" s="656"/>
      <c r="CY31" s="657"/>
      <c r="CZ31" s="628">
        <v>0.4</v>
      </c>
      <c r="DA31" s="653"/>
      <c r="DB31" s="653"/>
      <c r="DC31" s="658"/>
      <c r="DD31" s="632">
        <v>28532</v>
      </c>
      <c r="DE31" s="656"/>
      <c r="DF31" s="656"/>
      <c r="DG31" s="656"/>
      <c r="DH31" s="656"/>
      <c r="DI31" s="656"/>
      <c r="DJ31" s="656"/>
      <c r="DK31" s="657"/>
      <c r="DL31" s="632">
        <v>28532</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424556</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6"/>
      <c r="BI32" s="656"/>
      <c r="BJ32" s="656"/>
      <c r="BK32" s="656"/>
      <c r="BL32" s="656"/>
      <c r="BM32" s="629">
        <v>83.2</v>
      </c>
      <c r="BN32" s="656"/>
      <c r="BO32" s="656"/>
      <c r="BP32" s="656"/>
      <c r="BQ32" s="669"/>
      <c r="BR32" s="680">
        <v>99</v>
      </c>
      <c r="BS32" s="656"/>
      <c r="BT32" s="656"/>
      <c r="BU32" s="656"/>
      <c r="BV32" s="656"/>
      <c r="BW32" s="656"/>
      <c r="BX32" s="629">
        <v>81.599999999999994</v>
      </c>
      <c r="BY32" s="656"/>
      <c r="BZ32" s="656"/>
      <c r="CA32" s="656"/>
      <c r="CB32" s="669"/>
      <c r="CD32" s="665"/>
      <c r="CE32" s="666"/>
      <c r="CF32" s="620" t="s">
        <v>304</v>
      </c>
      <c r="CG32" s="621"/>
      <c r="CH32" s="621"/>
      <c r="CI32" s="621"/>
      <c r="CJ32" s="621"/>
      <c r="CK32" s="621"/>
      <c r="CL32" s="621"/>
      <c r="CM32" s="621"/>
      <c r="CN32" s="621"/>
      <c r="CO32" s="621"/>
      <c r="CP32" s="621"/>
      <c r="CQ32" s="622"/>
      <c r="CR32" s="623">
        <v>36</v>
      </c>
      <c r="CS32" s="624"/>
      <c r="CT32" s="624"/>
      <c r="CU32" s="624"/>
      <c r="CV32" s="624"/>
      <c r="CW32" s="624"/>
      <c r="CX32" s="624"/>
      <c r="CY32" s="625"/>
      <c r="CZ32" s="628">
        <v>0</v>
      </c>
      <c r="DA32" s="653"/>
      <c r="DB32" s="653"/>
      <c r="DC32" s="658"/>
      <c r="DD32" s="632">
        <v>36</v>
      </c>
      <c r="DE32" s="624"/>
      <c r="DF32" s="624"/>
      <c r="DG32" s="624"/>
      <c r="DH32" s="624"/>
      <c r="DI32" s="624"/>
      <c r="DJ32" s="624"/>
      <c r="DK32" s="625"/>
      <c r="DL32" s="632">
        <v>36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62305</v>
      </c>
      <c r="S33" s="624"/>
      <c r="T33" s="624"/>
      <c r="U33" s="624"/>
      <c r="V33" s="624"/>
      <c r="W33" s="624"/>
      <c r="X33" s="624"/>
      <c r="Y33" s="625"/>
      <c r="Z33" s="626">
        <v>0.8</v>
      </c>
      <c r="AA33" s="626"/>
      <c r="AB33" s="626"/>
      <c r="AC33" s="626"/>
      <c r="AD33" s="627">
        <v>7200</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94.4</v>
      </c>
      <c r="BN33" s="682"/>
      <c r="BO33" s="682"/>
      <c r="BP33" s="682"/>
      <c r="BQ33" s="684"/>
      <c r="BR33" s="681">
        <v>99.1</v>
      </c>
      <c r="BS33" s="682"/>
      <c r="BT33" s="682"/>
      <c r="BU33" s="682"/>
      <c r="BV33" s="682"/>
      <c r="BW33" s="682"/>
      <c r="BX33" s="683">
        <v>94.1</v>
      </c>
      <c r="BY33" s="682"/>
      <c r="BZ33" s="682"/>
      <c r="CA33" s="682"/>
      <c r="CB33" s="684"/>
      <c r="CD33" s="620" t="s">
        <v>307</v>
      </c>
      <c r="CE33" s="621"/>
      <c r="CF33" s="621"/>
      <c r="CG33" s="621"/>
      <c r="CH33" s="621"/>
      <c r="CI33" s="621"/>
      <c r="CJ33" s="621"/>
      <c r="CK33" s="621"/>
      <c r="CL33" s="621"/>
      <c r="CM33" s="621"/>
      <c r="CN33" s="621"/>
      <c r="CO33" s="621"/>
      <c r="CP33" s="621"/>
      <c r="CQ33" s="622"/>
      <c r="CR33" s="623">
        <v>3853187</v>
      </c>
      <c r="CS33" s="656"/>
      <c r="CT33" s="656"/>
      <c r="CU33" s="656"/>
      <c r="CV33" s="656"/>
      <c r="CW33" s="656"/>
      <c r="CX33" s="656"/>
      <c r="CY33" s="657"/>
      <c r="CZ33" s="628">
        <v>51.8</v>
      </c>
      <c r="DA33" s="653"/>
      <c r="DB33" s="653"/>
      <c r="DC33" s="658"/>
      <c r="DD33" s="632">
        <v>2240956</v>
      </c>
      <c r="DE33" s="656"/>
      <c r="DF33" s="656"/>
      <c r="DG33" s="656"/>
      <c r="DH33" s="656"/>
      <c r="DI33" s="656"/>
      <c r="DJ33" s="656"/>
      <c r="DK33" s="657"/>
      <c r="DL33" s="632">
        <v>1455296</v>
      </c>
      <c r="DM33" s="656"/>
      <c r="DN33" s="656"/>
      <c r="DO33" s="656"/>
      <c r="DP33" s="656"/>
      <c r="DQ33" s="656"/>
      <c r="DR33" s="656"/>
      <c r="DS33" s="656"/>
      <c r="DT33" s="656"/>
      <c r="DU33" s="656"/>
      <c r="DV33" s="657"/>
      <c r="DW33" s="628">
        <v>38.9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568653</v>
      </c>
      <c r="S34" s="624"/>
      <c r="T34" s="624"/>
      <c r="U34" s="624"/>
      <c r="V34" s="624"/>
      <c r="W34" s="624"/>
      <c r="X34" s="624"/>
      <c r="Y34" s="625"/>
      <c r="Z34" s="626">
        <v>7.4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1423750</v>
      </c>
      <c r="CS34" s="624"/>
      <c r="CT34" s="624"/>
      <c r="CU34" s="624"/>
      <c r="CV34" s="624"/>
      <c r="CW34" s="624"/>
      <c r="CX34" s="624"/>
      <c r="CY34" s="625"/>
      <c r="CZ34" s="628">
        <v>19.100000000000001</v>
      </c>
      <c r="DA34" s="653"/>
      <c r="DB34" s="653"/>
      <c r="DC34" s="658"/>
      <c r="DD34" s="632">
        <v>972913</v>
      </c>
      <c r="DE34" s="624"/>
      <c r="DF34" s="624"/>
      <c r="DG34" s="624"/>
      <c r="DH34" s="624"/>
      <c r="DI34" s="624"/>
      <c r="DJ34" s="624"/>
      <c r="DK34" s="625"/>
      <c r="DL34" s="632">
        <v>681212</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934088</v>
      </c>
      <c r="S35" s="624"/>
      <c r="T35" s="624"/>
      <c r="U35" s="624"/>
      <c r="V35" s="624"/>
      <c r="W35" s="624"/>
      <c r="X35" s="624"/>
      <c r="Y35" s="625"/>
      <c r="Z35" s="626">
        <v>12.2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69644</v>
      </c>
      <c r="CS35" s="656"/>
      <c r="CT35" s="656"/>
      <c r="CU35" s="656"/>
      <c r="CV35" s="656"/>
      <c r="CW35" s="656"/>
      <c r="CX35" s="656"/>
      <c r="CY35" s="657"/>
      <c r="CZ35" s="628">
        <v>0.9</v>
      </c>
      <c r="DA35" s="653"/>
      <c r="DB35" s="653"/>
      <c r="DC35" s="658"/>
      <c r="DD35" s="632">
        <v>59503</v>
      </c>
      <c r="DE35" s="656"/>
      <c r="DF35" s="656"/>
      <c r="DG35" s="656"/>
      <c r="DH35" s="656"/>
      <c r="DI35" s="656"/>
      <c r="DJ35" s="656"/>
      <c r="DK35" s="657"/>
      <c r="DL35" s="632">
        <v>23679</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74679</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538697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1258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1198762</v>
      </c>
      <c r="CS36" s="624"/>
      <c r="CT36" s="624"/>
      <c r="CU36" s="624"/>
      <c r="CV36" s="624"/>
      <c r="CW36" s="624"/>
      <c r="CX36" s="624"/>
      <c r="CY36" s="625"/>
      <c r="CZ36" s="628">
        <v>16.100000000000001</v>
      </c>
      <c r="DA36" s="653"/>
      <c r="DB36" s="653"/>
      <c r="DC36" s="658"/>
      <c r="DD36" s="632">
        <v>684646</v>
      </c>
      <c r="DE36" s="624"/>
      <c r="DF36" s="624"/>
      <c r="DG36" s="624"/>
      <c r="DH36" s="624"/>
      <c r="DI36" s="624"/>
      <c r="DJ36" s="624"/>
      <c r="DK36" s="625"/>
      <c r="DL36" s="632">
        <v>464387</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198485</v>
      </c>
      <c r="S37" s="624"/>
      <c r="T37" s="624"/>
      <c r="U37" s="624"/>
      <c r="V37" s="624"/>
      <c r="W37" s="624"/>
      <c r="X37" s="624"/>
      <c r="Y37" s="625"/>
      <c r="Z37" s="626">
        <v>2.6</v>
      </c>
      <c r="AA37" s="626"/>
      <c r="AB37" s="626"/>
      <c r="AC37" s="626"/>
      <c r="AD37" s="627">
        <v>4865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61945</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-1283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397452</v>
      </c>
      <c r="CS37" s="656"/>
      <c r="CT37" s="656"/>
      <c r="CU37" s="656"/>
      <c r="CV37" s="656"/>
      <c r="CW37" s="656"/>
      <c r="CX37" s="656"/>
      <c r="CY37" s="657"/>
      <c r="CZ37" s="628">
        <v>5.3</v>
      </c>
      <c r="DA37" s="653"/>
      <c r="DB37" s="653"/>
      <c r="DC37" s="658"/>
      <c r="DD37" s="632">
        <v>388561</v>
      </c>
      <c r="DE37" s="656"/>
      <c r="DF37" s="656"/>
      <c r="DG37" s="656"/>
      <c r="DH37" s="656"/>
      <c r="DI37" s="656"/>
      <c r="DJ37" s="656"/>
      <c r="DK37" s="657"/>
      <c r="DL37" s="632">
        <v>388561</v>
      </c>
      <c r="DM37" s="656"/>
      <c r="DN37" s="656"/>
      <c r="DO37" s="656"/>
      <c r="DP37" s="656"/>
      <c r="DQ37" s="656"/>
      <c r="DR37" s="656"/>
      <c r="DS37" s="656"/>
      <c r="DT37" s="656"/>
      <c r="DU37" s="656"/>
      <c r="DV37" s="657"/>
      <c r="DW37" s="628">
        <v>10.4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885892</v>
      </c>
      <c r="S38" s="624"/>
      <c r="T38" s="624"/>
      <c r="U38" s="624"/>
      <c r="V38" s="624"/>
      <c r="W38" s="624"/>
      <c r="X38" s="624"/>
      <c r="Y38" s="625"/>
      <c r="Z38" s="626">
        <v>11.6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38965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920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476752</v>
      </c>
      <c r="CS38" s="624"/>
      <c r="CT38" s="624"/>
      <c r="CU38" s="624"/>
      <c r="CV38" s="624"/>
      <c r="CW38" s="624"/>
      <c r="CX38" s="624"/>
      <c r="CY38" s="625"/>
      <c r="CZ38" s="628">
        <v>6.4</v>
      </c>
      <c r="DA38" s="653"/>
      <c r="DB38" s="653"/>
      <c r="DC38" s="658"/>
      <c r="DD38" s="632">
        <v>403894</v>
      </c>
      <c r="DE38" s="624"/>
      <c r="DF38" s="624"/>
      <c r="DG38" s="624"/>
      <c r="DH38" s="624"/>
      <c r="DI38" s="624"/>
      <c r="DJ38" s="624"/>
      <c r="DK38" s="625"/>
      <c r="DL38" s="632">
        <v>286018</v>
      </c>
      <c r="DM38" s="624"/>
      <c r="DN38" s="624"/>
      <c r="DO38" s="624"/>
      <c r="DP38" s="624"/>
      <c r="DQ38" s="624"/>
      <c r="DR38" s="624"/>
      <c r="DS38" s="624"/>
      <c r="DT38" s="624"/>
      <c r="DU38" s="624"/>
      <c r="DV38" s="625"/>
      <c r="DW38" s="628">
        <v>7.7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1533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684279</v>
      </c>
      <c r="CS39" s="656"/>
      <c r="CT39" s="656"/>
      <c r="CU39" s="656"/>
      <c r="CV39" s="656"/>
      <c r="CW39" s="656"/>
      <c r="CX39" s="656"/>
      <c r="CY39" s="657"/>
      <c r="CZ39" s="628">
        <v>9.1999999999999993</v>
      </c>
      <c r="DA39" s="653"/>
      <c r="DB39" s="653"/>
      <c r="DC39" s="658"/>
      <c r="DD39" s="632">
        <v>120000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14792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7633868</v>
      </c>
      <c r="S41" s="696"/>
      <c r="T41" s="696"/>
      <c r="U41" s="696"/>
      <c r="V41" s="696"/>
      <c r="W41" s="696"/>
      <c r="X41" s="696"/>
      <c r="Y41" s="700"/>
      <c r="Z41" s="701">
        <v>100</v>
      </c>
      <c r="AA41" s="701"/>
      <c r="AB41" s="701"/>
      <c r="AC41" s="701"/>
      <c r="AD41" s="702">
        <v>3722288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105470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332317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364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973154</v>
      </c>
      <c r="CS42" s="656"/>
      <c r="CT42" s="656"/>
      <c r="CU42" s="656"/>
      <c r="CV42" s="656"/>
      <c r="CW42" s="656"/>
      <c r="CX42" s="656"/>
      <c r="CY42" s="657"/>
      <c r="CZ42" s="628">
        <v>13.1</v>
      </c>
      <c r="DA42" s="653"/>
      <c r="DB42" s="653"/>
      <c r="DC42" s="658"/>
      <c r="DD42" s="632">
        <v>124316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25375</v>
      </c>
      <c r="CS43" s="656"/>
      <c r="CT43" s="656"/>
      <c r="CU43" s="656"/>
      <c r="CV43" s="656"/>
      <c r="CW43" s="656"/>
      <c r="CX43" s="656"/>
      <c r="CY43" s="657"/>
      <c r="CZ43" s="628">
        <v>0.3</v>
      </c>
      <c r="DA43" s="653"/>
      <c r="DB43" s="653"/>
      <c r="DC43" s="658"/>
      <c r="DD43" s="632">
        <v>25375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947942</v>
      </c>
      <c r="CS44" s="624"/>
      <c r="CT44" s="624"/>
      <c r="CU44" s="624"/>
      <c r="CV44" s="624"/>
      <c r="CW44" s="624"/>
      <c r="CX44" s="624"/>
      <c r="CY44" s="625"/>
      <c r="CZ44" s="628">
        <v>12.7</v>
      </c>
      <c r="DA44" s="629"/>
      <c r="DB44" s="629"/>
      <c r="DC44" s="635"/>
      <c r="DD44" s="632">
        <v>120604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96067</v>
      </c>
      <c r="CS45" s="656"/>
      <c r="CT45" s="656"/>
      <c r="CU45" s="656"/>
      <c r="CV45" s="656"/>
      <c r="CW45" s="656"/>
      <c r="CX45" s="656"/>
      <c r="CY45" s="657"/>
      <c r="CZ45" s="628">
        <v>1.3</v>
      </c>
      <c r="DA45" s="653"/>
      <c r="DB45" s="653"/>
      <c r="DC45" s="658"/>
      <c r="DD45" s="632">
        <v>12045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838632</v>
      </c>
      <c r="CS46" s="624"/>
      <c r="CT46" s="624"/>
      <c r="CU46" s="624"/>
      <c r="CV46" s="624"/>
      <c r="CW46" s="624"/>
      <c r="CX46" s="624"/>
      <c r="CY46" s="625"/>
      <c r="CZ46" s="628">
        <v>11.3</v>
      </c>
      <c r="DA46" s="629"/>
      <c r="DB46" s="629"/>
      <c r="DC46" s="635"/>
      <c r="DD46" s="632">
        <v>107676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25212</v>
      </c>
      <c r="CS47" s="656"/>
      <c r="CT47" s="656"/>
      <c r="CU47" s="656"/>
      <c r="CV47" s="656"/>
      <c r="CW47" s="656"/>
      <c r="CX47" s="656"/>
      <c r="CY47" s="657"/>
      <c r="CZ47" s="628">
        <v>0.3</v>
      </c>
      <c r="DA47" s="653"/>
      <c r="DB47" s="653"/>
      <c r="DC47" s="658"/>
      <c r="DD47" s="632">
        <v>3712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7437938</v>
      </c>
      <c r="CS49" s="682"/>
      <c r="CT49" s="682"/>
      <c r="CU49" s="682"/>
      <c r="CV49" s="682"/>
      <c r="CW49" s="682"/>
      <c r="CX49" s="682"/>
      <c r="CY49" s="711"/>
      <c r="CZ49" s="703">
        <v>100</v>
      </c>
      <c r="DA49" s="712"/>
      <c r="DB49" s="712"/>
      <c r="DC49" s="713"/>
      <c r="DD49" s="714">
        <v>4349548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vnnNQZ1ITVPigsFaLgGQjvrq40niwFct3XiDjC8DuNsAhsIXvkAA8Kc8mMea24v8NePVTyswGaVrJgkdMc74g==" saltValue="6JSHeatfbAqvCLOHmZde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7634</v>
      </c>
      <c r="R7" s="753"/>
      <c r="S7" s="753"/>
      <c r="T7" s="753"/>
      <c r="U7" s="753"/>
      <c r="V7" s="753">
        <v>7438</v>
      </c>
      <c r="W7" s="753"/>
      <c r="X7" s="753"/>
      <c r="Y7" s="753"/>
      <c r="Z7" s="753"/>
      <c r="AA7" s="753">
        <v>196</v>
      </c>
      <c r="AB7" s="753"/>
      <c r="AC7" s="753"/>
      <c r="AD7" s="753"/>
      <c r="AE7" s="754"/>
      <c r="AF7" s="755">
        <v>195</v>
      </c>
      <c r="AG7" s="756"/>
      <c r="AH7" s="756"/>
      <c r="AI7" s="756"/>
      <c r="AJ7" s="757"/>
      <c r="AK7" s="758">
        <v>934</v>
      </c>
      <c r="AL7" s="759"/>
      <c r="AM7" s="759"/>
      <c r="AN7" s="759"/>
      <c r="AO7" s="759"/>
      <c r="AP7" s="759">
        <v>8235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f>IF(SUM(Q7:U22)=0,"-",SUM(Q7:U22))</f>
        <v>7634</v>
      </c>
      <c r="R23" s="793"/>
      <c r="S23" s="793"/>
      <c r="T23" s="793"/>
      <c r="U23" s="793"/>
      <c r="V23" s="793">
        <f t="shared" ref="V23" si="0">IF(SUM(V7:Z22)=0,"-",SUM(V7:Z22))</f>
        <v>7438</v>
      </c>
      <c r="W23" s="793"/>
      <c r="X23" s="793"/>
      <c r="Y23" s="793"/>
      <c r="Z23" s="793"/>
      <c r="AA23" s="793">
        <f t="shared" ref="AA23" si="1">IF(SUM(AA7:AE22)=0,"-",SUM(AA7:AE22))</f>
        <v>196</v>
      </c>
      <c r="AB23" s="793"/>
      <c r="AC23" s="793"/>
      <c r="AD23" s="793"/>
      <c r="AE23" s="794"/>
      <c r="AF23" s="795">
        <f t="shared" ref="AF23" si="2">IF(SUM(AF7:AJ22)=0,"-",SUM(AF7:AJ22))</f>
        <v>195</v>
      </c>
      <c r="AG23" s="793"/>
      <c r="AH23" s="793"/>
      <c r="AI23" s="793"/>
      <c r="AJ23" s="796"/>
      <c r="AK23" s="797"/>
      <c r="AL23" s="798"/>
      <c r="AM23" s="798"/>
      <c r="AN23" s="798"/>
      <c r="AO23" s="798"/>
      <c r="AP23" s="793">
        <f t="shared" ref="AP23" si="3">IF(SUM(AP7:AT22)=0,"-",SUM(AP7:AT22))</f>
        <v>8235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825</v>
      </c>
      <c r="R28" s="823"/>
      <c r="S28" s="823"/>
      <c r="T28" s="823"/>
      <c r="U28" s="823"/>
      <c r="V28" s="823">
        <v>824</v>
      </c>
      <c r="W28" s="823"/>
      <c r="X28" s="823"/>
      <c r="Y28" s="823"/>
      <c r="Z28" s="823"/>
      <c r="AA28" s="823">
        <v>1</v>
      </c>
      <c r="AB28" s="823"/>
      <c r="AC28" s="823"/>
      <c r="AD28" s="823"/>
      <c r="AE28" s="824"/>
      <c r="AF28" s="825">
        <v>1</v>
      </c>
      <c r="AG28" s="823"/>
      <c r="AH28" s="823"/>
      <c r="AI28" s="823"/>
      <c r="AJ28" s="826"/>
      <c r="AK28" s="827">
        <v>70</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133</v>
      </c>
      <c r="R29" s="784"/>
      <c r="S29" s="784"/>
      <c r="T29" s="784"/>
      <c r="U29" s="784"/>
      <c r="V29" s="784">
        <v>131</v>
      </c>
      <c r="W29" s="784"/>
      <c r="X29" s="784"/>
      <c r="Y29" s="784"/>
      <c r="Z29" s="784"/>
      <c r="AA29" s="784">
        <v>2</v>
      </c>
      <c r="AB29" s="784"/>
      <c r="AC29" s="784"/>
      <c r="AD29" s="784"/>
      <c r="AE29" s="785"/>
      <c r="AF29" s="786">
        <v>2</v>
      </c>
      <c r="AG29" s="787"/>
      <c r="AH29" s="787"/>
      <c r="AI29" s="787"/>
      <c r="AJ29" s="788"/>
      <c r="AK29" s="834">
        <v>40</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248</v>
      </c>
      <c r="R30" s="784"/>
      <c r="S30" s="784"/>
      <c r="T30" s="784"/>
      <c r="U30" s="784"/>
      <c r="V30" s="784">
        <v>248</v>
      </c>
      <c r="W30" s="784"/>
      <c r="X30" s="784"/>
      <c r="Y30" s="784"/>
      <c r="Z30" s="784"/>
      <c r="AA30" s="784">
        <v>0</v>
      </c>
      <c r="AB30" s="784"/>
      <c r="AC30" s="784"/>
      <c r="AD30" s="784"/>
      <c r="AE30" s="785"/>
      <c r="AF30" s="786">
        <v>0</v>
      </c>
      <c r="AG30" s="787"/>
      <c r="AH30" s="787"/>
      <c r="AI30" s="787"/>
      <c r="AJ30" s="788"/>
      <c r="AK30" s="834">
        <v>42</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1167</v>
      </c>
      <c r="R31" s="784"/>
      <c r="S31" s="784"/>
      <c r="T31" s="784"/>
      <c r="U31" s="784"/>
      <c r="V31" s="784">
        <v>1146</v>
      </c>
      <c r="W31" s="784"/>
      <c r="X31" s="784"/>
      <c r="Y31" s="784"/>
      <c r="Z31" s="784"/>
      <c r="AA31" s="784">
        <v>21</v>
      </c>
      <c r="AB31" s="784"/>
      <c r="AC31" s="784"/>
      <c r="AD31" s="784"/>
      <c r="AE31" s="785"/>
      <c r="AF31" s="786">
        <v>21</v>
      </c>
      <c r="AG31" s="787"/>
      <c r="AH31" s="787"/>
      <c r="AI31" s="787"/>
      <c r="AJ31" s="788"/>
      <c r="AK31" s="834">
        <v>186</v>
      </c>
      <c r="AL31" s="830"/>
      <c r="AM31" s="830"/>
      <c r="AN31" s="830"/>
      <c r="AO31" s="830"/>
      <c r="AP31" s="830" t="s">
        <v>548</v>
      </c>
      <c r="AQ31" s="830"/>
      <c r="AR31" s="830"/>
      <c r="AS31" s="830"/>
      <c r="AT31" s="830"/>
      <c r="AU31" s="830" t="s">
        <v>548</v>
      </c>
      <c r="AV31" s="830"/>
      <c r="AW31" s="830"/>
      <c r="AX31" s="830"/>
      <c r="AY31" s="830"/>
      <c r="AZ31" s="831" t="s">
        <v>548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313</v>
      </c>
      <c r="R32" s="784"/>
      <c r="S32" s="784"/>
      <c r="T32" s="784"/>
      <c r="U32" s="784"/>
      <c r="V32" s="784">
        <v>11</v>
      </c>
      <c r="W32" s="784"/>
      <c r="X32" s="784"/>
      <c r="Y32" s="784"/>
      <c r="Z32" s="784"/>
      <c r="AA32" s="784">
        <v>302</v>
      </c>
      <c r="AB32" s="784"/>
      <c r="AC32" s="784"/>
      <c r="AD32" s="784"/>
      <c r="AE32" s="785"/>
      <c r="AF32" s="786">
        <v>302</v>
      </c>
      <c r="AG32" s="787"/>
      <c r="AH32" s="787"/>
      <c r="AI32" s="787"/>
      <c r="AJ32" s="788"/>
      <c r="AK32" s="834">
        <v>62</v>
      </c>
      <c r="AL32" s="830"/>
      <c r="AM32" s="830"/>
      <c r="AN32" s="830"/>
      <c r="AO32" s="830"/>
      <c r="AP32" s="830">
        <v>1131</v>
      </c>
      <c r="AQ32" s="830"/>
      <c r="AR32" s="830"/>
      <c r="AS32" s="830"/>
      <c r="AT32" s="830"/>
      <c r="AU32" s="830">
        <v>52</v>
      </c>
      <c r="AV32" s="830"/>
      <c r="AW32" s="830"/>
      <c r="AX32" s="830"/>
      <c r="AY32" s="830"/>
      <c r="AZ32" s="831" t="s">
        <v>548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100</v>
      </c>
      <c r="R33" s="784"/>
      <c r="S33" s="784"/>
      <c r="T33" s="784"/>
      <c r="U33" s="784"/>
      <c r="V33" s="784">
        <v>88</v>
      </c>
      <c r="W33" s="784"/>
      <c r="X33" s="784"/>
      <c r="Y33" s="784"/>
      <c r="Z33" s="784"/>
      <c r="AA33" s="784">
        <v>12</v>
      </c>
      <c r="AB33" s="784"/>
      <c r="AC33" s="784"/>
      <c r="AD33" s="784"/>
      <c r="AE33" s="785"/>
      <c r="AF33" s="786">
        <v>12</v>
      </c>
      <c r="AG33" s="787"/>
      <c r="AH33" s="787"/>
      <c r="AI33" s="787"/>
      <c r="AJ33" s="788"/>
      <c r="AK33" s="834">
        <v>39</v>
      </c>
      <c r="AL33" s="830"/>
      <c r="AM33" s="830"/>
      <c r="AN33" s="830"/>
      <c r="AO33" s="830"/>
      <c r="AP33" s="830">
        <v>184</v>
      </c>
      <c r="AQ33" s="830"/>
      <c r="AR33" s="830"/>
      <c r="AS33" s="830"/>
      <c r="AT33" s="830"/>
      <c r="AU33" s="830">
        <v>25</v>
      </c>
      <c r="AV33" s="830"/>
      <c r="AW33" s="830"/>
      <c r="AX33" s="830"/>
      <c r="AY33" s="830"/>
      <c r="AZ33" s="831" t="s">
        <v>548</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6"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IF(SUM(AF28:AJ62)=0,"-",SUM(AF28:AJ62))</f>
        <v>338</v>
      </c>
      <c r="AG63" s="844"/>
      <c r="AH63" s="844"/>
      <c r="AI63" s="844"/>
      <c r="AJ63" s="845"/>
      <c r="AK63" s="797"/>
      <c r="AL63" s="798"/>
      <c r="AM63" s="798"/>
      <c r="AN63" s="798"/>
      <c r="AO63" s="798"/>
      <c r="AP63" s="793">
        <f>IF(SUM(AP28:AT62)=0,"-",SUM(AP28:AT62))</f>
        <v>1315</v>
      </c>
      <c r="AQ63" s="793"/>
      <c r="AR63" s="793"/>
      <c r="AS63" s="793"/>
      <c r="AT63" s="793"/>
      <c r="AU63" s="793">
        <f>IF(SUM(AU28:AY62)=0,"-",SUM(AU28:AY62))</f>
        <v>77</v>
      </c>
      <c r="AV63" s="793"/>
      <c r="AW63" s="793"/>
      <c r="AX63" s="793"/>
      <c r="AY63" s="79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5"/>
      <c r="AH66" s="815"/>
      <c r="AI66" s="815"/>
      <c r="AJ66" s="854"/>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549</v>
      </c>
      <c r="C68" s="869"/>
      <c r="D68" s="869"/>
      <c r="E68" s="869"/>
      <c r="F68" s="869"/>
      <c r="G68" s="869"/>
      <c r="H68" s="869"/>
      <c r="I68" s="869"/>
      <c r="J68" s="869"/>
      <c r="K68" s="869"/>
      <c r="L68" s="869"/>
      <c r="M68" s="869"/>
      <c r="N68" s="869"/>
      <c r="O68" s="869"/>
      <c r="P68" s="870"/>
      <c r="Q68" s="871">
        <v>463</v>
      </c>
      <c r="R68" s="865"/>
      <c r="S68" s="865"/>
      <c r="T68" s="865"/>
      <c r="U68" s="865"/>
      <c r="V68" s="865">
        <v>454</v>
      </c>
      <c r="W68" s="865"/>
      <c r="X68" s="865"/>
      <c r="Y68" s="865"/>
      <c r="Z68" s="865"/>
      <c r="AA68" s="865">
        <v>9</v>
      </c>
      <c r="AB68" s="865"/>
      <c r="AC68" s="865"/>
      <c r="AD68" s="865"/>
      <c r="AE68" s="865"/>
      <c r="AF68" s="865">
        <v>9</v>
      </c>
      <c r="AG68" s="865"/>
      <c r="AH68" s="865"/>
      <c r="AI68" s="865"/>
      <c r="AJ68" s="865"/>
      <c r="AK68" s="865" t="s">
        <v>548</v>
      </c>
      <c r="AL68" s="865"/>
      <c r="AM68" s="865"/>
      <c r="AN68" s="865"/>
      <c r="AO68" s="865"/>
      <c r="AP68" s="865" t="s">
        <v>548</v>
      </c>
      <c r="AQ68" s="865"/>
      <c r="AR68" s="865"/>
      <c r="AS68" s="865"/>
      <c r="AT68" s="865"/>
      <c r="AU68" s="865" t="s">
        <v>548</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550</v>
      </c>
      <c r="C69" s="873"/>
      <c r="D69" s="873"/>
      <c r="E69" s="873"/>
      <c r="F69" s="873"/>
      <c r="G69" s="873"/>
      <c r="H69" s="873"/>
      <c r="I69" s="873"/>
      <c r="J69" s="873"/>
      <c r="K69" s="873"/>
      <c r="L69" s="873"/>
      <c r="M69" s="873"/>
      <c r="N69" s="873"/>
      <c r="O69" s="873"/>
      <c r="P69" s="874"/>
      <c r="Q69" s="875">
        <v>113</v>
      </c>
      <c r="R69" s="830"/>
      <c r="S69" s="830"/>
      <c r="T69" s="830"/>
      <c r="U69" s="830"/>
      <c r="V69" s="830">
        <v>104</v>
      </c>
      <c r="W69" s="830"/>
      <c r="X69" s="830"/>
      <c r="Y69" s="830"/>
      <c r="Z69" s="830"/>
      <c r="AA69" s="830">
        <v>9</v>
      </c>
      <c r="AB69" s="830"/>
      <c r="AC69" s="830"/>
      <c r="AD69" s="830"/>
      <c r="AE69" s="830"/>
      <c r="AF69" s="830">
        <v>9</v>
      </c>
      <c r="AG69" s="830"/>
      <c r="AH69" s="830"/>
      <c r="AI69" s="830"/>
      <c r="AJ69" s="830"/>
      <c r="AK69" s="876" t="s">
        <v>548</v>
      </c>
      <c r="AL69" s="830"/>
      <c r="AM69" s="830"/>
      <c r="AN69" s="830"/>
      <c r="AO69" s="830"/>
      <c r="AP69" s="830" t="s">
        <v>548</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551</v>
      </c>
      <c r="C70" s="873"/>
      <c r="D70" s="873"/>
      <c r="E70" s="873"/>
      <c r="F70" s="873"/>
      <c r="G70" s="873"/>
      <c r="H70" s="873"/>
      <c r="I70" s="873"/>
      <c r="J70" s="873"/>
      <c r="K70" s="873"/>
      <c r="L70" s="873"/>
      <c r="M70" s="873"/>
      <c r="N70" s="873"/>
      <c r="O70" s="873"/>
      <c r="P70" s="874"/>
      <c r="Q70" s="875">
        <v>1376</v>
      </c>
      <c r="R70" s="830"/>
      <c r="S70" s="830"/>
      <c r="T70" s="830"/>
      <c r="U70" s="830"/>
      <c r="V70" s="830">
        <v>1336</v>
      </c>
      <c r="W70" s="830"/>
      <c r="X70" s="830"/>
      <c r="Y70" s="830"/>
      <c r="Z70" s="830"/>
      <c r="AA70" s="830">
        <v>40</v>
      </c>
      <c r="AB70" s="830"/>
      <c r="AC70" s="830"/>
      <c r="AD70" s="830"/>
      <c r="AE70" s="830"/>
      <c r="AF70" s="830">
        <v>40</v>
      </c>
      <c r="AG70" s="830"/>
      <c r="AH70" s="830"/>
      <c r="AI70" s="830"/>
      <c r="AJ70" s="830"/>
      <c r="AK70" s="830" t="s">
        <v>548</v>
      </c>
      <c r="AL70" s="830"/>
      <c r="AM70" s="830"/>
      <c r="AN70" s="830"/>
      <c r="AO70" s="830"/>
      <c r="AP70" s="830" t="s">
        <v>548</v>
      </c>
      <c r="AQ70" s="830"/>
      <c r="AR70" s="830"/>
      <c r="AS70" s="830"/>
      <c r="AT70" s="830"/>
      <c r="AU70" s="830" t="s">
        <v>548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552</v>
      </c>
      <c r="C71" s="873"/>
      <c r="D71" s="873"/>
      <c r="E71" s="873"/>
      <c r="F71" s="873"/>
      <c r="G71" s="873"/>
      <c r="H71" s="873"/>
      <c r="I71" s="873"/>
      <c r="J71" s="873"/>
      <c r="K71" s="873"/>
      <c r="L71" s="873"/>
      <c r="M71" s="873"/>
      <c r="N71" s="873"/>
      <c r="O71" s="873"/>
      <c r="P71" s="874"/>
      <c r="Q71" s="875">
        <v>21</v>
      </c>
      <c r="R71" s="830"/>
      <c r="S71" s="830"/>
      <c r="T71" s="830"/>
      <c r="U71" s="830"/>
      <c r="V71" s="830">
        <v>19</v>
      </c>
      <c r="W71" s="830"/>
      <c r="X71" s="830"/>
      <c r="Y71" s="830"/>
      <c r="Z71" s="830"/>
      <c r="AA71" s="830">
        <v>2</v>
      </c>
      <c r="AB71" s="830"/>
      <c r="AC71" s="830"/>
      <c r="AD71" s="830"/>
      <c r="AE71" s="830"/>
      <c r="AF71" s="830">
        <v>2</v>
      </c>
      <c r="AG71" s="830"/>
      <c r="AH71" s="830"/>
      <c r="AI71" s="830"/>
      <c r="AJ71" s="830"/>
      <c r="AK71" s="830" t="s">
        <v>548</v>
      </c>
      <c r="AL71" s="830"/>
      <c r="AM71" s="830"/>
      <c r="AN71" s="830"/>
      <c r="AO71" s="830"/>
      <c r="AP71" s="830" t="s">
        <v>548</v>
      </c>
      <c r="AQ71" s="830"/>
      <c r="AR71" s="830"/>
      <c r="AS71" s="830"/>
      <c r="AT71" s="830"/>
      <c r="AU71" s="830" t="s">
        <v>548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553</v>
      </c>
      <c r="C72" s="873"/>
      <c r="D72" s="873"/>
      <c r="E72" s="873"/>
      <c r="F72" s="873"/>
      <c r="G72" s="873"/>
      <c r="H72" s="873"/>
      <c r="I72" s="873"/>
      <c r="J72" s="873"/>
      <c r="K72" s="873"/>
      <c r="L72" s="873"/>
      <c r="M72" s="873"/>
      <c r="N72" s="873"/>
      <c r="O72" s="873"/>
      <c r="P72" s="874"/>
      <c r="Q72" s="875">
        <v>33</v>
      </c>
      <c r="R72" s="830"/>
      <c r="S72" s="830"/>
      <c r="T72" s="830"/>
      <c r="U72" s="830"/>
      <c r="V72" s="830">
        <v>30</v>
      </c>
      <c r="W72" s="830"/>
      <c r="X72" s="830"/>
      <c r="Y72" s="830"/>
      <c r="Z72" s="830"/>
      <c r="AA72" s="830">
        <v>3</v>
      </c>
      <c r="AB72" s="830"/>
      <c r="AC72" s="830"/>
      <c r="AD72" s="830"/>
      <c r="AE72" s="830"/>
      <c r="AF72" s="830">
        <v>3</v>
      </c>
      <c r="AG72" s="830"/>
      <c r="AH72" s="830"/>
      <c r="AI72" s="830"/>
      <c r="AJ72" s="830"/>
      <c r="AK72" s="830" t="s">
        <v>548</v>
      </c>
      <c r="AL72" s="830"/>
      <c r="AM72" s="830"/>
      <c r="AN72" s="830"/>
      <c r="AO72" s="830"/>
      <c r="AP72" s="830" t="s">
        <v>548</v>
      </c>
      <c r="AQ72" s="830"/>
      <c r="AR72" s="830"/>
      <c r="AS72" s="830"/>
      <c r="AT72" s="830"/>
      <c r="AU72" s="830" t="s">
        <v>548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554</v>
      </c>
      <c r="C73" s="873"/>
      <c r="D73" s="873"/>
      <c r="E73" s="873"/>
      <c r="F73" s="873"/>
      <c r="G73" s="873"/>
      <c r="H73" s="873"/>
      <c r="I73" s="873"/>
      <c r="J73" s="873"/>
      <c r="K73" s="873"/>
      <c r="L73" s="873"/>
      <c r="M73" s="873"/>
      <c r="N73" s="873"/>
      <c r="O73" s="873"/>
      <c r="P73" s="874"/>
      <c r="Q73" s="875">
        <v>110</v>
      </c>
      <c r="R73" s="830"/>
      <c r="S73" s="830"/>
      <c r="T73" s="830"/>
      <c r="U73" s="830"/>
      <c r="V73" s="830">
        <v>110</v>
      </c>
      <c r="W73" s="830"/>
      <c r="X73" s="830"/>
      <c r="Y73" s="830"/>
      <c r="Z73" s="830"/>
      <c r="AA73" s="830">
        <v>0</v>
      </c>
      <c r="AB73" s="830"/>
      <c r="AC73" s="830"/>
      <c r="AD73" s="830"/>
      <c r="AE73" s="830"/>
      <c r="AF73" s="830">
        <v>0</v>
      </c>
      <c r="AG73" s="830"/>
      <c r="AH73" s="830"/>
      <c r="AI73" s="830"/>
      <c r="AJ73" s="830"/>
      <c r="AK73" s="830" t="s">
        <v>548</v>
      </c>
      <c r="AL73" s="830"/>
      <c r="AM73" s="830"/>
      <c r="AN73" s="830"/>
      <c r="AO73" s="830"/>
      <c r="AP73" s="830" t="s">
        <v>548</v>
      </c>
      <c r="AQ73" s="830"/>
      <c r="AR73" s="830"/>
      <c r="AS73" s="830"/>
      <c r="AT73" s="830"/>
      <c r="AU73" s="830" t="s">
        <v>548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793">
        <f>IF(SUM(AF68:AJ87)=0,"-",SUM(AF68:AJ87))</f>
        <v>63</v>
      </c>
      <c r="AG88" s="793"/>
      <c r="AH88" s="793"/>
      <c r="AI88" s="793"/>
      <c r="AJ88" s="793"/>
      <c r="AK88" s="798"/>
      <c r="AL88" s="798"/>
      <c r="AM88" s="798"/>
      <c r="AN88" s="798"/>
      <c r="AO88" s="798"/>
      <c r="AP88" s="793" t="str">
        <f>IF(SUM(AP68:AT87)=0,"-",SUM(AP68:AT87))</f>
        <v>-</v>
      </c>
      <c r="AQ88" s="793"/>
      <c r="AR88" s="793"/>
      <c r="AS88" s="793"/>
      <c r="AT88" s="793"/>
      <c r="AU88" s="793" t="str">
        <f>IF(SUM(AU68:AY87)=0,"-",SUM(AU68:AY87))</f>
        <v>-</v>
      </c>
      <c r="AV88" s="793"/>
      <c r="AW88" s="793"/>
      <c r="AX88" s="793"/>
      <c r="AY88" s="79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793" t="str">
        <f>IF(SUM(CR7:CV101)=0,"-",SUM(CR7:CV101))</f>
        <v>-</v>
      </c>
      <c r="CS102" s="793"/>
      <c r="CT102" s="793"/>
      <c r="CU102" s="793"/>
      <c r="CV102" s="793"/>
      <c r="CW102" s="890" t="str">
        <f t="shared" ref="CW102" si="4">IF(SUM(CW7:DA101)=0,"-",SUM(CW7:DA101))</f>
        <v>-</v>
      </c>
      <c r="CX102" s="844"/>
      <c r="CY102" s="844"/>
      <c r="CZ102" s="844"/>
      <c r="DA102" s="891"/>
      <c r="DB102" s="890" t="str">
        <f t="shared" ref="DB102" si="5">IF(SUM(DB7:DF101)=0,"-",SUM(DB7:DF101))</f>
        <v>-</v>
      </c>
      <c r="DC102" s="844"/>
      <c r="DD102" s="844"/>
      <c r="DE102" s="844"/>
      <c r="DF102" s="891"/>
      <c r="DG102" s="890" t="str">
        <f t="shared" ref="DG102" si="6">IF(SUM(DG7:DK101)=0,"-",SUM(DG7:DK101))</f>
        <v>-</v>
      </c>
      <c r="DH102" s="844"/>
      <c r="DI102" s="844"/>
      <c r="DJ102" s="844"/>
      <c r="DK102" s="891"/>
      <c r="DL102" s="890" t="str">
        <f t="shared" ref="DL102" si="7">IF(SUM(DL7:DP101)=0,"-",SUM(DL7:DP101))</f>
        <v>-</v>
      </c>
      <c r="DM102" s="844"/>
      <c r="DN102" s="844"/>
      <c r="DO102" s="844"/>
      <c r="DP102" s="891"/>
      <c r="DQ102" s="890" t="str">
        <f t="shared" ref="DQ102" si="8">IF(SUM(DQ7:DU101)=0,"-",SUM(DQ7:DU101))</f>
        <v>-</v>
      </c>
      <c r="DR102" s="844"/>
      <c r="DS102" s="844"/>
      <c r="DT102" s="844"/>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1008511</v>
      </c>
      <c r="AB110" s="900"/>
      <c r="AC110" s="900"/>
      <c r="AD110" s="900"/>
      <c r="AE110" s="901"/>
      <c r="AF110" s="902">
        <v>1050064</v>
      </c>
      <c r="AG110" s="900"/>
      <c r="AH110" s="900"/>
      <c r="AI110" s="900"/>
      <c r="AJ110" s="901"/>
      <c r="AK110" s="902">
        <v>1028489</v>
      </c>
      <c r="AL110" s="900"/>
      <c r="AM110" s="900"/>
      <c r="AN110" s="900"/>
      <c r="AO110" s="901"/>
      <c r="AP110" s="903">
        <v>33.6</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8748274</v>
      </c>
      <c r="BR110" s="931"/>
      <c r="BS110" s="931"/>
      <c r="BT110" s="931"/>
      <c r="BU110" s="931"/>
      <c r="BV110" s="931">
        <v>8348903</v>
      </c>
      <c r="BW110" s="931"/>
      <c r="BX110" s="931"/>
      <c r="BY110" s="931"/>
      <c r="BZ110" s="931"/>
      <c r="CA110" s="931">
        <v>8234838</v>
      </c>
      <c r="CB110" s="931"/>
      <c r="CC110" s="931"/>
      <c r="CD110" s="931"/>
      <c r="CE110" s="931"/>
      <c r="CF110" s="944">
        <v>269.2</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155839</v>
      </c>
      <c r="BR112" s="926"/>
      <c r="BS112" s="926"/>
      <c r="BT112" s="926"/>
      <c r="BU112" s="926"/>
      <c r="BV112" s="926">
        <v>145302</v>
      </c>
      <c r="BW112" s="926"/>
      <c r="BX112" s="926"/>
      <c r="BY112" s="926"/>
      <c r="BZ112" s="926"/>
      <c r="CA112" s="926">
        <v>141297</v>
      </c>
      <c r="CB112" s="926"/>
      <c r="CC112" s="926"/>
      <c r="CD112" s="926"/>
      <c r="CE112" s="926"/>
      <c r="CF112" s="920">
        <v>4.5999999999999996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64089</v>
      </c>
      <c r="AB113" s="938"/>
      <c r="AC113" s="938"/>
      <c r="AD113" s="938"/>
      <c r="AE113" s="939"/>
      <c r="AF113" s="940">
        <v>59582</v>
      </c>
      <c r="AG113" s="938"/>
      <c r="AH113" s="938"/>
      <c r="AI113" s="938"/>
      <c r="AJ113" s="939"/>
      <c r="AK113" s="940">
        <v>63197</v>
      </c>
      <c r="AL113" s="938"/>
      <c r="AM113" s="938"/>
      <c r="AN113" s="938"/>
      <c r="AO113" s="939"/>
      <c r="AP113" s="941">
        <v>2.1</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203955</v>
      </c>
      <c r="BR113" s="926"/>
      <c r="BS113" s="926"/>
      <c r="BT113" s="926"/>
      <c r="BU113" s="926"/>
      <c r="BV113" s="926">
        <v>203457</v>
      </c>
      <c r="BW113" s="926"/>
      <c r="BX113" s="926"/>
      <c r="BY113" s="926"/>
      <c r="BZ113" s="926"/>
      <c r="CA113" s="926">
        <v>201660</v>
      </c>
      <c r="CB113" s="926"/>
      <c r="CC113" s="926"/>
      <c r="CD113" s="926"/>
      <c r="CE113" s="926"/>
      <c r="CF113" s="920">
        <v>6.6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467</v>
      </c>
      <c r="AB114" s="959"/>
      <c r="AC114" s="959"/>
      <c r="AD114" s="959"/>
      <c r="AE114" s="960"/>
      <c r="AF114" s="961">
        <v>475</v>
      </c>
      <c r="AG114" s="959"/>
      <c r="AH114" s="959"/>
      <c r="AI114" s="959"/>
      <c r="AJ114" s="960"/>
      <c r="AK114" s="961">
        <v>2767</v>
      </c>
      <c r="AL114" s="959"/>
      <c r="AM114" s="959"/>
      <c r="AN114" s="959"/>
      <c r="AO114" s="960"/>
      <c r="AP114" s="962">
        <v>0.1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658466</v>
      </c>
      <c r="BR114" s="926"/>
      <c r="BS114" s="926"/>
      <c r="BT114" s="926"/>
      <c r="BU114" s="926"/>
      <c r="BV114" s="926">
        <v>626461</v>
      </c>
      <c r="BW114" s="926"/>
      <c r="BX114" s="926"/>
      <c r="BY114" s="926"/>
      <c r="BZ114" s="926"/>
      <c r="CA114" s="926">
        <v>642523</v>
      </c>
      <c r="CB114" s="926"/>
      <c r="CC114" s="926"/>
      <c r="CD114" s="926"/>
      <c r="CE114" s="926"/>
      <c r="CF114" s="920">
        <v>21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127062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53</v>
      </c>
      <c r="AB116" s="959"/>
      <c r="AC116" s="959"/>
      <c r="AD116" s="959"/>
      <c r="AE116" s="960"/>
      <c r="AF116" s="961">
        <v>10</v>
      </c>
      <c r="AG116" s="959"/>
      <c r="AH116" s="959"/>
      <c r="AI116" s="959"/>
      <c r="AJ116" s="960"/>
      <c r="AK116" s="961">
        <v>36</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1073120</v>
      </c>
      <c r="AB117" s="979"/>
      <c r="AC117" s="979"/>
      <c r="AD117" s="979"/>
      <c r="AE117" s="980"/>
      <c r="AF117" s="981">
        <v>1110131</v>
      </c>
      <c r="AG117" s="979"/>
      <c r="AH117" s="979"/>
      <c r="AI117" s="979"/>
      <c r="AJ117" s="980"/>
      <c r="AK117" s="981">
        <v>1094489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9893596</v>
      </c>
      <c r="BR119" s="1000"/>
      <c r="BS119" s="1000"/>
      <c r="BT119" s="1000"/>
      <c r="BU119" s="1000"/>
      <c r="BV119" s="1000">
        <v>9324123</v>
      </c>
      <c r="BW119" s="1000"/>
      <c r="BX119" s="1000"/>
      <c r="BY119" s="1000"/>
      <c r="BZ119" s="1000"/>
      <c r="CA119" s="1000">
        <v>9220318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2761655</v>
      </c>
      <c r="BR120" s="931"/>
      <c r="BS120" s="931"/>
      <c r="BT120" s="931"/>
      <c r="BU120" s="931"/>
      <c r="BV120" s="931">
        <v>2633869</v>
      </c>
      <c r="BW120" s="931"/>
      <c r="BX120" s="931"/>
      <c r="BY120" s="931"/>
      <c r="BZ120" s="931"/>
      <c r="CA120" s="931">
        <v>2491445</v>
      </c>
      <c r="CB120" s="931"/>
      <c r="CC120" s="931"/>
      <c r="CD120" s="931"/>
      <c r="CE120" s="931"/>
      <c r="CF120" s="944">
        <v>81.400000000000006</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155839</v>
      </c>
      <c r="DH120" s="931"/>
      <c r="DI120" s="931"/>
      <c r="DJ120" s="931"/>
      <c r="DK120" s="931"/>
      <c r="DL120" s="931">
        <v>145302</v>
      </c>
      <c r="DM120" s="931"/>
      <c r="DN120" s="931"/>
      <c r="DO120" s="931"/>
      <c r="DP120" s="931"/>
      <c r="DQ120" s="931">
        <v>141297</v>
      </c>
      <c r="DR120" s="931"/>
      <c r="DS120" s="931"/>
      <c r="DT120" s="931"/>
      <c r="DU120" s="931"/>
      <c r="DV120" s="932">
        <v>4.5999999999999996</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491605</v>
      </c>
      <c r="BR121" s="926"/>
      <c r="BS121" s="926"/>
      <c r="BT121" s="926"/>
      <c r="BU121" s="926"/>
      <c r="BV121" s="926">
        <v>436129</v>
      </c>
      <c r="BW121" s="926"/>
      <c r="BX121" s="926"/>
      <c r="BY121" s="926"/>
      <c r="BZ121" s="926"/>
      <c r="CA121" s="926">
        <v>408836</v>
      </c>
      <c r="CB121" s="926"/>
      <c r="CC121" s="926"/>
      <c r="CD121" s="926"/>
      <c r="CE121" s="926"/>
      <c r="CF121" s="920">
        <v>13.4</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5550214</v>
      </c>
      <c r="BR122" s="1000"/>
      <c r="BS122" s="1000"/>
      <c r="BT122" s="1000"/>
      <c r="BU122" s="1000"/>
      <c r="BV122" s="1000">
        <v>5343504</v>
      </c>
      <c r="BW122" s="1000"/>
      <c r="BX122" s="1000"/>
      <c r="BY122" s="1000"/>
      <c r="BZ122" s="1000"/>
      <c r="CA122" s="1000">
        <v>5409788</v>
      </c>
      <c r="CB122" s="1000"/>
      <c r="CC122" s="1000"/>
      <c r="CD122" s="1000"/>
      <c r="CE122" s="1000"/>
      <c r="CF122" s="1017">
        <v>176.8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8803474</v>
      </c>
      <c r="BR123" s="1064"/>
      <c r="BS123" s="1064"/>
      <c r="BT123" s="1064"/>
      <c r="BU123" s="1064"/>
      <c r="BV123" s="1064">
        <v>8413502</v>
      </c>
      <c r="BW123" s="1064"/>
      <c r="BX123" s="1064"/>
      <c r="BY123" s="1064"/>
      <c r="BZ123" s="1064"/>
      <c r="CA123" s="1064">
        <v>8310069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35.4</v>
      </c>
      <c r="BR124" s="1027"/>
      <c r="BS124" s="1027"/>
      <c r="BT124" s="1027"/>
      <c r="BU124" s="1027"/>
      <c r="BV124" s="1027">
        <v>30</v>
      </c>
      <c r="BW124" s="1027"/>
      <c r="BX124" s="1027"/>
      <c r="BY124" s="1027"/>
      <c r="BZ124" s="1027"/>
      <c r="CA124" s="1027">
        <v>29.7</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127062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242128</v>
      </c>
      <c r="AB128" s="1046"/>
      <c r="AC128" s="1046"/>
      <c r="AD128" s="1046"/>
      <c r="AE128" s="1047"/>
      <c r="AF128" s="1048">
        <v>239791</v>
      </c>
      <c r="AG128" s="1046"/>
      <c r="AH128" s="1046"/>
      <c r="AI128" s="1046"/>
      <c r="AJ128" s="1047"/>
      <c r="AK128" s="1048">
        <v>236743</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3714217</v>
      </c>
      <c r="AB129" s="959"/>
      <c r="AC129" s="959"/>
      <c r="AD129" s="959"/>
      <c r="AE129" s="960"/>
      <c r="AF129" s="961">
        <v>3655331</v>
      </c>
      <c r="AG129" s="959"/>
      <c r="AH129" s="959"/>
      <c r="AI129" s="959"/>
      <c r="AJ129" s="960"/>
      <c r="AK129" s="961">
        <v>3693825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639823</v>
      </c>
      <c r="AB130" s="959"/>
      <c r="AC130" s="959"/>
      <c r="AD130" s="959"/>
      <c r="AE130" s="960"/>
      <c r="AF130" s="961">
        <v>624182</v>
      </c>
      <c r="AG130" s="959"/>
      <c r="AH130" s="959"/>
      <c r="AI130" s="959"/>
      <c r="AJ130" s="960"/>
      <c r="AK130" s="961">
        <v>634714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3074394</v>
      </c>
      <c r="AB131" s="986"/>
      <c r="AC131" s="986"/>
      <c r="AD131" s="986"/>
      <c r="AE131" s="987"/>
      <c r="AF131" s="985">
        <v>3031149</v>
      </c>
      <c r="AG131" s="986"/>
      <c r="AH131" s="986"/>
      <c r="AI131" s="986"/>
      <c r="AJ131" s="987"/>
      <c r="AK131" s="985">
        <v>3059111</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29.7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6.21810347</v>
      </c>
      <c r="AB132" s="1097"/>
      <c r="AC132" s="1097"/>
      <c r="AD132" s="1097"/>
      <c r="AE132" s="1098"/>
      <c r="AF132" s="1099">
        <v>8.1209468749999996</v>
      </c>
      <c r="AG132" s="1097"/>
      <c r="AH132" s="1097"/>
      <c r="AI132" s="1097"/>
      <c r="AJ132" s="1098"/>
      <c r="AK132" s="1099">
        <v>7.2907455790000002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6.1</v>
      </c>
      <c r="AB133" s="1080"/>
      <c r="AC133" s="1080"/>
      <c r="AD133" s="1080"/>
      <c r="AE133" s="1081"/>
      <c r="AF133" s="1079">
        <v>6.8</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Vr635NA8tDXsca1rJEaGsank8ubrbgKBpTdBnYXjjr6yfRthyZpFmrTXJJ/m59A8+CA8upuEkJpDL8xCs2E2Q==" saltValue="Kt40eIW5ecdQQYcIpYYj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aumbG8iCvjigQX7zb+GqttTgR4dB5ZuT9rcLrXxWW5Zr2ShMs4PDxCSyXFyBhS3YAQAVIS0axPc55gyo0VKA==" saltValue="EQkN+XVSQFGIRoPuXYmN7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1"/>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sheetData>
  <sheetProtection algorithmName="SHA-512" hashValue="6CIlId6w4vggBDiOLnCL2R6tU6F4cx4LM4YgfmshJNpVVTg+zs+Nk1l7cjJawmON3YwQFVBq9gyNKUP0gaxIeg==" saltValue="7uYD4mH+G3s/ZVXA0lOJU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859632</v>
      </c>
      <c r="AP9" s="281">
        <v>140096</v>
      </c>
      <c r="AQ9" s="282">
        <v>171003</v>
      </c>
      <c r="AR9" s="283">
        <v>-18.100000000000001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208859</v>
      </c>
      <c r="AP10" s="284">
        <v>34038</v>
      </c>
      <c r="AQ10" s="285">
        <v>27322</v>
      </c>
      <c r="AR10" s="286">
        <v>24.6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18660</v>
      </c>
      <c r="AP11" s="284">
        <v>3041</v>
      </c>
      <c r="AQ11" s="285">
        <v>5560</v>
      </c>
      <c r="AR11" s="286">
        <v>-45.3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49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19616</v>
      </c>
      <c r="AP13" s="284">
        <v>3197</v>
      </c>
      <c r="AQ13" s="285">
        <v>6397</v>
      </c>
      <c r="AR13" s="286">
        <v>-50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25375</v>
      </c>
      <c r="AP14" s="284">
        <v>4135</v>
      </c>
      <c r="AQ14" s="285">
        <v>3603</v>
      </c>
      <c r="AR14" s="286">
        <v>14.8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-27629</v>
      </c>
      <c r="AP15" s="284">
        <v>-4503</v>
      </c>
      <c r="AQ15" s="285">
        <v>-9266</v>
      </c>
      <c r="AR15" s="286">
        <v>-51.4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1104513</v>
      </c>
      <c r="AP16" s="284">
        <v>180005</v>
      </c>
      <c r="AQ16" s="285">
        <v>204668</v>
      </c>
      <c r="AR16" s="286">
        <v>-12.1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15.48</v>
      </c>
      <c r="AP21" s="298">
        <v>17.07</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1028489</v>
      </c>
      <c r="AP32" s="312">
        <v>167616</v>
      </c>
      <c r="AQ32" s="313">
        <v>121688</v>
      </c>
      <c r="AR32" s="314">
        <v>37.700000000000003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v>42</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167</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63197</v>
      </c>
      <c r="AP35" s="312">
        <v>10299</v>
      </c>
      <c r="AQ35" s="313">
        <v>24481</v>
      </c>
      <c r="AR35" s="314">
        <v>-57.9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2767</v>
      </c>
      <c r="AP36" s="312">
        <v>451</v>
      </c>
      <c r="AQ36" s="313">
        <v>4187</v>
      </c>
      <c r="AR36" s="314">
        <v>-89.2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813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36</v>
      </c>
      <c r="AP38" s="315">
        <v>6</v>
      </c>
      <c r="AQ38" s="316">
        <v>19</v>
      </c>
      <c r="AR38" s="304">
        <v>-68.400000000000006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-236743</v>
      </c>
      <c r="AP39" s="312">
        <v>-38583</v>
      </c>
      <c r="AQ39" s="313">
        <v>-4925</v>
      </c>
      <c r="AR39" s="314">
        <v>683.4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-634714</v>
      </c>
      <c r="AP40" s="312">
        <v>-103441</v>
      </c>
      <c r="AQ40" s="313">
        <v>-96916</v>
      </c>
      <c r="AR40" s="314">
        <v>6.7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223032</v>
      </c>
      <c r="AP41" s="312">
        <v>36348</v>
      </c>
      <c r="AQ41" s="313">
        <v>49555</v>
      </c>
      <c r="AR41" s="314">
        <v>-26.7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815902</v>
      </c>
      <c r="AN51" s="334">
        <v>127485</v>
      </c>
      <c r="AO51" s="335">
        <v>-27</v>
      </c>
      <c r="AP51" s="336">
        <v>190274</v>
      </c>
      <c r="AQ51" s="337">
        <v>13.6</v>
      </c>
      <c r="AR51" s="338">
        <v>-40.6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578604</v>
      </c>
      <c r="AN52" s="342">
        <v>90407</v>
      </c>
      <c r="AO52" s="343">
        <v>-37.6</v>
      </c>
      <c r="AP52" s="344">
        <v>88584</v>
      </c>
      <c r="AQ52" s="345">
        <v>7.3</v>
      </c>
      <c r="AR52" s="346">
        <v>-44.9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932905</v>
      </c>
      <c r="AN53" s="334">
        <v>146407</v>
      </c>
      <c r="AO53" s="335">
        <v>14.8</v>
      </c>
      <c r="AP53" s="336">
        <v>200194</v>
      </c>
      <c r="AQ53" s="337">
        <v>5.2</v>
      </c>
      <c r="AR53" s="338">
        <v>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619146</v>
      </c>
      <c r="AN54" s="342">
        <v>97167</v>
      </c>
      <c r="AO54" s="343">
        <v>7.5</v>
      </c>
      <c r="AP54" s="344">
        <v>106422</v>
      </c>
      <c r="AQ54" s="345">
        <v>20.100000000000001</v>
      </c>
      <c r="AR54" s="346">
        <v>-12.6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760946</v>
      </c>
      <c r="AN55" s="334">
        <v>121421</v>
      </c>
      <c r="AO55" s="335">
        <v>-17.100000000000001</v>
      </c>
      <c r="AP55" s="336">
        <v>196914</v>
      </c>
      <c r="AQ55" s="337">
        <v>-1.6</v>
      </c>
      <c r="AR55" s="338">
        <v>-15.5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605109</v>
      </c>
      <c r="AN56" s="342">
        <v>96555</v>
      </c>
      <c r="AO56" s="343">
        <v>-0.6</v>
      </c>
      <c r="AP56" s="344">
        <v>98966</v>
      </c>
      <c r="AQ56" s="345">
        <v>-7</v>
      </c>
      <c r="AR56" s="346">
        <v>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998068</v>
      </c>
      <c r="AN57" s="334">
        <v>161657</v>
      </c>
      <c r="AO57" s="335">
        <v>33.1</v>
      </c>
      <c r="AP57" s="336">
        <v>204757</v>
      </c>
      <c r="AQ57" s="337">
        <v>4</v>
      </c>
      <c r="AR57" s="338">
        <v>29.1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672631</v>
      </c>
      <c r="AN58" s="342">
        <v>108946</v>
      </c>
      <c r="AO58" s="343">
        <v>12.8</v>
      </c>
      <c r="AP58" s="344">
        <v>106071</v>
      </c>
      <c r="AQ58" s="345">
        <v>7.2</v>
      </c>
      <c r="AR58" s="346">
        <v>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947942</v>
      </c>
      <c r="AN59" s="334">
        <v>154489</v>
      </c>
      <c r="AO59" s="335">
        <v>-4.4000000000000004</v>
      </c>
      <c r="AP59" s="336">
        <v>194971</v>
      </c>
      <c r="AQ59" s="337">
        <v>-4.8</v>
      </c>
      <c r="AR59" s="338">
        <v>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838632</v>
      </c>
      <c r="AN60" s="342">
        <v>136674</v>
      </c>
      <c r="AO60" s="343">
        <v>25.5</v>
      </c>
      <c r="AP60" s="344">
        <v>105966</v>
      </c>
      <c r="AQ60" s="345">
        <v>-0.1</v>
      </c>
      <c r="AR60" s="346">
        <v>25.6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891153</v>
      </c>
      <c r="AN61" s="349">
        <v>142292</v>
      </c>
      <c r="AO61" s="350">
        <v>-0.1</v>
      </c>
      <c r="AP61" s="351">
        <v>197422</v>
      </c>
      <c r="AQ61" s="352">
        <v>3.3</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662824</v>
      </c>
      <c r="AN62" s="342">
        <v>105950</v>
      </c>
      <c r="AO62" s="343">
        <v>1.5</v>
      </c>
      <c r="AP62" s="344">
        <v>101202</v>
      </c>
      <c r="AQ62" s="345">
        <v>5.5</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cyqX7Hc/6f+z4ualvrvFVl48kt9AKc70okjXuMLCBFfp4K7gVqsvhD8x3AdR93m08xIIvUCeA7xx5zmNHYS+w==" saltValue="otzrIuUH8bIkS8GE6Q7D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3"/>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sheetData>
  <sheetProtection algorithmName="SHA-512" hashValue="xmuVMuxkNsOD/Jf2oahh+XCIkqJXIde8FPXG7F5zehEzJKer2wfFaYRHqZD1wOMxckhWAgesB0f6T/uyPwjdrg==" saltValue="NBX58463taeZ0QDtF6NX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22"/>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DnyA0QWMzKlKc6bjn9MOfpymqqyxUGC4i3lDvzuUpWnK2+3CVyiN1mRmTRu4k14vb6tgOTgFdSivWddDMJoI1A==" saltValue="HcDvrIPGvQXAClypRqK4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18.559999999999999</v>
      </c>
      <c r="G47" s="12">
        <v>18.260000000000002</v>
      </c>
      <c r="H47" s="12">
        <v>20.03</v>
      </c>
      <c r="I47" s="12">
        <v>18.809999999999999</v>
      </c>
      <c r="J47" s="13">
        <v>15.35</v>
      </c>
    </row>
    <row r="48" spans="2:10" ht="57.75" customHeight="1" x14ac:dyDescent="0.15">
      <c r="B48" s="14"/>
      <c r="C48" s="1141" t="s">
        <v>4</v>
      </c>
      <c r="D48" s="1141"/>
      <c r="E48" s="1142"/>
      <c r="F48" s="15">
        <v>1.38</v>
      </c>
      <c r="G48" s="16">
        <v>5.25</v>
      </c>
      <c r="H48" s="16">
        <v>6.29</v>
      </c>
      <c r="I48" s="16">
        <v>5.49</v>
      </c>
      <c r="J48" s="17">
        <v>5.29</v>
      </c>
    </row>
    <row r="49" spans="2:10" ht="57.75" customHeight="1" thickBot="1" x14ac:dyDescent="0.2">
      <c r="B49" s="18"/>
      <c r="C49" s="1143" t="s">
        <v>5</v>
      </c>
      <c r="D49" s="1143"/>
      <c r="E49" s="1144"/>
      <c r="F49" s="19" t="s">
        <v>531</v>
      </c>
      <c r="G49" s="20">
        <v>3.94</v>
      </c>
      <c r="H49" s="20">
        <v>1.47</v>
      </c>
      <c r="I49" s="20" t="s">
        <v>532</v>
      </c>
      <c r="J49" s="21" t="s">
        <v>533</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7cLetdp+K0i/iZlbQRo95Q6O7CpRY72gDNjP/wdZPOaElYomGlI3trJGrAD0GUNymICn51LAWC4aOT3EH3t6KQ==" saltValue="Wr0UB859SyAeENphv+Dl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18.309999999999999</v>
      </c>
      <c r="G34" s="33">
        <v>7.65</v>
      </c>
      <c r="H34" s="33">
        <v>6.9</v>
      </c>
      <c r="I34" s="33">
        <v>7.48</v>
      </c>
      <c r="J34" s="34">
        <v>8.17</v>
      </c>
      <c r="K34" s="22"/>
      <c r="L34" s="22"/>
      <c r="M34" s="22"/>
      <c r="N34" s="22"/>
      <c r="O34" s="22"/>
      <c r="P34" s="22"/>
    </row>
    <row r="35" spans="1:16" ht="39" customHeight="1" x14ac:dyDescent="0.15">
      <c r="A35" s="22"/>
      <c r="B35" s="35"/>
      <c r="C35" s="1145" t="s">
        <v>535</v>
      </c>
      <c r="D35" s="1146"/>
      <c r="E35" s="1147"/>
      <c r="F35" s="36">
        <v>1.38</v>
      </c>
      <c r="G35" s="37">
        <v>5.24</v>
      </c>
      <c r="H35" s="37">
        <v>6.29</v>
      </c>
      <c r="I35" s="37">
        <v>5.48</v>
      </c>
      <c r="J35" s="38">
        <v>5.29</v>
      </c>
      <c r="K35" s="22"/>
      <c r="L35" s="22"/>
      <c r="M35" s="22"/>
      <c r="N35" s="22"/>
      <c r="O35" s="22"/>
      <c r="P35" s="22"/>
    </row>
    <row r="36" spans="1:16" ht="39" customHeight="1" x14ac:dyDescent="0.15">
      <c r="A36" s="22"/>
      <c r="B36" s="35"/>
      <c r="C36" s="1145" t="s">
        <v>536</v>
      </c>
      <c r="D36" s="1146"/>
      <c r="E36" s="1147"/>
      <c r="F36" s="36">
        <v>0.16</v>
      </c>
      <c r="G36" s="37">
        <v>0</v>
      </c>
      <c r="H36" s="37">
        <v>0.98</v>
      </c>
      <c r="I36" s="37">
        <v>1.2</v>
      </c>
      <c r="J36" s="38">
        <v>0.57999999999999996</v>
      </c>
      <c r="K36" s="22"/>
      <c r="L36" s="22"/>
      <c r="M36" s="22"/>
      <c r="N36" s="22"/>
      <c r="O36" s="22"/>
      <c r="P36" s="22"/>
    </row>
    <row r="37" spans="1:16" ht="39" customHeight="1" x14ac:dyDescent="0.15">
      <c r="A37" s="22"/>
      <c r="B37" s="35"/>
      <c r="C37" s="1145" t="s">
        <v>537</v>
      </c>
      <c r="D37" s="1146"/>
      <c r="E37" s="1147"/>
      <c r="F37" s="36">
        <v>0</v>
      </c>
      <c r="G37" s="37">
        <v>0</v>
      </c>
      <c r="H37" s="37">
        <v>0</v>
      </c>
      <c r="I37" s="37">
        <v>0.08</v>
      </c>
      <c r="J37" s="38">
        <v>0.33</v>
      </c>
      <c r="K37" s="22"/>
      <c r="L37" s="22"/>
      <c r="M37" s="22"/>
      <c r="N37" s="22"/>
      <c r="O37" s="22"/>
      <c r="P37" s="22"/>
    </row>
    <row r="38" spans="1:16" ht="39" customHeight="1" x14ac:dyDescent="0.15">
      <c r="A38" s="22"/>
      <c r="B38" s="35"/>
      <c r="C38" s="1145" t="s">
        <v>538</v>
      </c>
      <c r="D38" s="1146"/>
      <c r="E38" s="1147"/>
      <c r="F38" s="36">
        <v>0.01</v>
      </c>
      <c r="G38" s="37">
        <v>0.02</v>
      </c>
      <c r="H38" s="37">
        <v>0.02</v>
      </c>
      <c r="I38" s="37">
        <v>0.02</v>
      </c>
      <c r="J38" s="38">
        <v>0.04</v>
      </c>
      <c r="K38" s="22"/>
      <c r="L38" s="22"/>
      <c r="M38" s="22"/>
      <c r="N38" s="22"/>
      <c r="O38" s="22"/>
      <c r="P38" s="22"/>
    </row>
    <row r="39" spans="1:16" ht="39" customHeight="1" x14ac:dyDescent="0.15">
      <c r="A39" s="22"/>
      <c r="B39" s="35"/>
      <c r="C39" s="1145" t="s">
        <v>539</v>
      </c>
      <c r="D39" s="1146"/>
      <c r="E39" s="1147"/>
      <c r="F39" s="36">
        <v>0.39</v>
      </c>
      <c r="G39" s="37">
        <v>0.19</v>
      </c>
      <c r="H39" s="37">
        <v>0.06</v>
      </c>
      <c r="I39" s="37">
        <v>0.03</v>
      </c>
      <c r="J39" s="38">
        <v>0.03</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row r="49" ht="13.5" hidden="1" customHeight="1" x14ac:dyDescent="0.15"/>
    <row r="50" ht="13.5" hidden="1" customHeight="1" x14ac:dyDescent="0.15"/>
    <row r="51" ht="13.5" hidden="1" customHeight="1" x14ac:dyDescent="0.15"/>
  </sheetData>
  <sheetProtection algorithmName="SHA-512" hashValue="QZXLpjtUaz63ipGly3dFg4b9uaK/PNOcF2eQkdgb4b3QKx+WXRfLAClhzx1zQbPwTT7lJ+6pjtVWKhDaXpgXxQ==" saltValue="2Gx54R9alDFatycpypSR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843</v>
      </c>
      <c r="L45" s="60">
        <v>920</v>
      </c>
      <c r="M45" s="60">
        <v>1009</v>
      </c>
      <c r="N45" s="60">
        <v>1050</v>
      </c>
      <c r="O45" s="61">
        <v>1028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v>
      </c>
      <c r="L48" s="64">
        <v>55</v>
      </c>
      <c r="M48" s="64">
        <v>64</v>
      </c>
      <c r="N48" s="64">
        <v>60</v>
      </c>
      <c r="O48" s="65">
        <v>63</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2</v>
      </c>
      <c r="M49" s="64">
        <v>0</v>
      </c>
      <c r="N49" s="64">
        <v>0</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719</v>
      </c>
      <c r="L52" s="64">
        <v>803</v>
      </c>
      <c r="M52" s="64">
        <v>882</v>
      </c>
      <c r="N52" s="64">
        <v>864</v>
      </c>
      <c r="O52" s="65">
        <v>872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158</v>
      </c>
      <c r="L53" s="69">
        <v>174</v>
      </c>
      <c r="M53" s="69">
        <v>191</v>
      </c>
      <c r="N53" s="69">
        <v>246</v>
      </c>
      <c r="O53" s="70">
        <v>222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sF9d8Dcm3ytMdioOmmzs2Qz9/sIV7mvxX8nfkoetVdVJ+S5bOW252+xjAsSCCvHInBSp+afJjlezY+nzJDiHkw==" saltValue="Ve7D8RV51XrrgZlvMCpA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1"/>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9372</v>
      </c>
      <c r="J41" s="356">
        <v>9198</v>
      </c>
      <c r="K41" s="356">
        <v>8748</v>
      </c>
      <c r="L41" s="356">
        <v>8349</v>
      </c>
      <c r="M41" s="357">
        <v>8235</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131</v>
      </c>
      <c r="J43" s="359">
        <v>163</v>
      </c>
      <c r="K43" s="359">
        <v>156</v>
      </c>
      <c r="L43" s="359">
        <v>145</v>
      </c>
      <c r="M43" s="360">
        <v>141</v>
      </c>
    </row>
    <row r="44" spans="2:13" ht="27.75" customHeight="1" x14ac:dyDescent="0.15">
      <c r="B44" s="1186"/>
      <c r="C44" s="1187"/>
      <c r="D44" s="106"/>
      <c r="E44" s="1192" t="s">
        <v>34</v>
      </c>
      <c r="F44" s="1192"/>
      <c r="G44" s="1192"/>
      <c r="H44" s="1193"/>
      <c r="I44" s="358">
        <v>2</v>
      </c>
      <c r="J44" s="359">
        <v>2</v>
      </c>
      <c r="K44" s="359">
        <v>204</v>
      </c>
      <c r="L44" s="359">
        <v>203</v>
      </c>
      <c r="M44" s="360">
        <v>202</v>
      </c>
    </row>
    <row r="45" spans="2:13" ht="27.75" customHeight="1" x14ac:dyDescent="0.15">
      <c r="B45" s="1186"/>
      <c r="C45" s="1187"/>
      <c r="D45" s="106"/>
      <c r="E45" s="1192" t="s">
        <v>35</v>
      </c>
      <c r="F45" s="1192"/>
      <c r="G45" s="1192"/>
      <c r="H45" s="1193"/>
      <c r="I45" s="358">
        <v>789</v>
      </c>
      <c r="J45" s="359">
        <v>759</v>
      </c>
      <c r="K45" s="359">
        <v>658</v>
      </c>
      <c r="L45" s="359">
        <v>626</v>
      </c>
      <c r="M45" s="360">
        <v>643</v>
      </c>
    </row>
    <row r="46" spans="2:13" ht="27.75" customHeight="1" x14ac:dyDescent="0.15">
      <c r="B46" s="1186"/>
      <c r="C46" s="1187"/>
      <c r="D46" s="107"/>
      <c r="E46" s="1192" t="s">
        <v>36</v>
      </c>
      <c r="F46" s="1192"/>
      <c r="G46" s="1192"/>
      <c r="H46" s="1193"/>
      <c r="I46" s="358" t="s">
        <v>488</v>
      </c>
      <c r="J46" s="359">
        <v>65</v>
      </c>
      <c r="K46" s="359">
        <v>127</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3008</v>
      </c>
      <c r="J50" s="359">
        <v>2742</v>
      </c>
      <c r="K50" s="359">
        <v>2762</v>
      </c>
      <c r="L50" s="359">
        <v>2634</v>
      </c>
      <c r="M50" s="360">
        <v>2491</v>
      </c>
    </row>
    <row r="51" spans="2:13" ht="27.75" customHeight="1" x14ac:dyDescent="0.15">
      <c r="B51" s="1186"/>
      <c r="C51" s="1187"/>
      <c r="D51" s="106"/>
      <c r="E51" s="1192" t="s">
        <v>42</v>
      </c>
      <c r="F51" s="1192"/>
      <c r="G51" s="1192"/>
      <c r="H51" s="1193"/>
      <c r="I51" s="358">
        <v>667</v>
      </c>
      <c r="J51" s="359">
        <v>571</v>
      </c>
      <c r="K51" s="359">
        <v>492</v>
      </c>
      <c r="L51" s="359">
        <v>436</v>
      </c>
      <c r="M51" s="360">
        <v>409</v>
      </c>
    </row>
    <row r="52" spans="2:13" ht="27.75" customHeight="1" x14ac:dyDescent="0.15">
      <c r="B52" s="1188"/>
      <c r="C52" s="1189"/>
      <c r="D52" s="106"/>
      <c r="E52" s="1192" t="s">
        <v>43</v>
      </c>
      <c r="F52" s="1192"/>
      <c r="G52" s="1192"/>
      <c r="H52" s="1193"/>
      <c r="I52" s="358">
        <v>5871</v>
      </c>
      <c r="J52" s="359">
        <v>5799</v>
      </c>
      <c r="K52" s="359">
        <v>5550</v>
      </c>
      <c r="L52" s="359">
        <v>5344</v>
      </c>
      <c r="M52" s="360">
        <v>5410</v>
      </c>
    </row>
    <row r="53" spans="2:13" ht="27.75" customHeight="1" thickBot="1" x14ac:dyDescent="0.2">
      <c r="B53" s="1199" t="s">
        <v>19</v>
      </c>
      <c r="C53" s="1200"/>
      <c r="D53" s="110"/>
      <c r="E53" s="1201" t="s">
        <v>44</v>
      </c>
      <c r="F53" s="1201"/>
      <c r="G53" s="1201"/>
      <c r="H53" s="1202"/>
      <c r="I53" s="361">
        <v>748</v>
      </c>
      <c r="J53" s="362">
        <v>1075</v>
      </c>
      <c r="K53" s="362">
        <v>1090</v>
      </c>
      <c r="L53" s="362">
        <v>911</v>
      </c>
      <c r="M53" s="363">
        <v>910</v>
      </c>
    </row>
    <row r="54" spans="2:13" ht="27.75" customHeight="1" x14ac:dyDescent="0.15">
      <c r="B54" s="111"/>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oz8n7+PR14UlUtimx85eUlqb2lnVt4RUzp23X+OD1UyncDFmnloX/nz1xFvzuuNMbBtlZKZmU1WO7TnA25YyEg==" saltValue="NDVLuottKdy6KgieV76y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8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744</v>
      </c>
      <c r="G55" s="122">
        <v>688</v>
      </c>
      <c r="H55" s="123">
        <v>567</v>
      </c>
    </row>
    <row r="56" spans="2:8" ht="52.5" customHeight="1" x14ac:dyDescent="0.15">
      <c r="B56" s="124"/>
      <c r="C56" s="1213" t="s">
        <v>47</v>
      </c>
      <c r="D56" s="1213"/>
      <c r="E56" s="1214"/>
      <c r="F56" s="125">
        <v>697</v>
      </c>
      <c r="G56" s="125">
        <v>597</v>
      </c>
      <c r="H56" s="126">
        <v>477</v>
      </c>
    </row>
    <row r="57" spans="2:8" ht="53.25" customHeight="1" x14ac:dyDescent="0.15">
      <c r="B57" s="124"/>
      <c r="C57" s="1215" t="s">
        <v>48</v>
      </c>
      <c r="D57" s="1215"/>
      <c r="E57" s="1216"/>
      <c r="F57" s="127">
        <v>1180</v>
      </c>
      <c r="G57" s="127">
        <v>1232</v>
      </c>
      <c r="H57" s="128">
        <v>1355</v>
      </c>
    </row>
    <row r="58" spans="2:8" ht="45.75" customHeight="1" x14ac:dyDescent="0.15">
      <c r="B58" s="129"/>
      <c r="C58" s="1203" t="s">
        <v>555</v>
      </c>
      <c r="D58" s="1204"/>
      <c r="E58" s="1205"/>
      <c r="F58" s="130">
        <v>710</v>
      </c>
      <c r="G58" s="130">
        <v>847</v>
      </c>
      <c r="H58" s="131">
        <v>964</v>
      </c>
    </row>
    <row r="59" spans="2:8" ht="45.75" customHeight="1" x14ac:dyDescent="0.15">
      <c r="B59" s="129"/>
      <c r="C59" s="1203" t="s">
        <v>556</v>
      </c>
      <c r="D59" s="1204"/>
      <c r="E59" s="1205"/>
      <c r="F59" s="130">
        <v>276</v>
      </c>
      <c r="G59" s="130">
        <v>197</v>
      </c>
      <c r="H59" s="131">
        <v>210</v>
      </c>
    </row>
    <row r="60" spans="2:8" ht="45.75" customHeight="1" x14ac:dyDescent="0.15">
      <c r="B60" s="129"/>
      <c r="C60" s="1203" t="s">
        <v>557</v>
      </c>
      <c r="D60" s="1204"/>
      <c r="E60" s="1205"/>
      <c r="F60" s="130">
        <v>106</v>
      </c>
      <c r="G60" s="130">
        <v>102</v>
      </c>
      <c r="H60" s="131">
        <v>102</v>
      </c>
    </row>
    <row r="61" spans="2:8" ht="45.75" customHeight="1" x14ac:dyDescent="0.15">
      <c r="B61" s="129"/>
      <c r="C61" s="1203" t="s">
        <v>558</v>
      </c>
      <c r="D61" s="1204"/>
      <c r="E61" s="1205"/>
      <c r="F61" s="130">
        <v>84</v>
      </c>
      <c r="G61" s="130">
        <v>78</v>
      </c>
      <c r="H61" s="131">
        <v>71</v>
      </c>
    </row>
    <row r="62" spans="2:8" ht="45.75" customHeight="1" thickBot="1" x14ac:dyDescent="0.2">
      <c r="B62" s="132"/>
      <c r="C62" s="1206" t="s">
        <v>559</v>
      </c>
      <c r="D62" s="1207"/>
      <c r="E62" s="1208"/>
      <c r="F62" s="133">
        <v>4</v>
      </c>
      <c r="G62" s="133">
        <v>8</v>
      </c>
      <c r="H62" s="134">
        <v>8</v>
      </c>
    </row>
    <row r="63" spans="2:8" ht="52.5" customHeight="1" thickBot="1" x14ac:dyDescent="0.2">
      <c r="B63" s="135"/>
      <c r="C63" s="1209" t="s">
        <v>49</v>
      </c>
      <c r="D63" s="1209"/>
      <c r="E63" s="1210"/>
      <c r="F63" s="136">
        <v>2621</v>
      </c>
      <c r="G63" s="136">
        <v>2517</v>
      </c>
      <c r="H63" s="137">
        <v>2399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sheetData>
  <sheetProtection algorithmName="SHA-512" hashValue="IWxpkM3cz9gKTllY2z9uVTC/3MSDFrrW9jdnRgUu0xwZsi0jLN3LzbCPsszXgJv7XuqrglHqKfKtYrWXsXji5w==" saltValue="Dnu7VJZF6W16Mt/7KnRY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127485</v>
      </c>
      <c r="E3" s="156"/>
      <c r="F3" s="157">
        <v>190274</v>
      </c>
      <c r="G3" s="158"/>
      <c r="H3" s="159"/>
    </row>
    <row r="4" spans="1:8" x14ac:dyDescent="0.15">
      <c r="A4" s="160"/>
      <c r="B4" s="161"/>
      <c r="C4" s="162"/>
      <c r="D4" s="163">
        <v>90407</v>
      </c>
      <c r="E4" s="164"/>
      <c r="F4" s="165">
        <v>88584</v>
      </c>
      <c r="G4" s="166"/>
      <c r="H4" s="167"/>
    </row>
    <row r="5" spans="1:8" x14ac:dyDescent="0.15">
      <c r="A5" s="148" t="s">
        <v>520</v>
      </c>
      <c r="B5" s="153"/>
      <c r="C5" s="154"/>
      <c r="D5" s="155">
        <v>146407</v>
      </c>
      <c r="E5" s="156"/>
      <c r="F5" s="157">
        <v>200194</v>
      </c>
      <c r="G5" s="158"/>
      <c r="H5" s="159"/>
    </row>
    <row r="6" spans="1:8" x14ac:dyDescent="0.15">
      <c r="A6" s="160"/>
      <c r="B6" s="161"/>
      <c r="C6" s="162"/>
      <c r="D6" s="163">
        <v>97167</v>
      </c>
      <c r="E6" s="164"/>
      <c r="F6" s="165">
        <v>106422</v>
      </c>
      <c r="G6" s="166"/>
      <c r="H6" s="167"/>
    </row>
    <row r="7" spans="1:8" x14ac:dyDescent="0.15">
      <c r="A7" s="148" t="s">
        <v>521</v>
      </c>
      <c r="B7" s="153"/>
      <c r="C7" s="154"/>
      <c r="D7" s="155">
        <v>121421</v>
      </c>
      <c r="E7" s="156"/>
      <c r="F7" s="157">
        <v>196914</v>
      </c>
      <c r="G7" s="158"/>
      <c r="H7" s="159"/>
    </row>
    <row r="8" spans="1:8" x14ac:dyDescent="0.15">
      <c r="A8" s="160"/>
      <c r="B8" s="161"/>
      <c r="C8" s="162"/>
      <c r="D8" s="163">
        <v>96555</v>
      </c>
      <c r="E8" s="164"/>
      <c r="F8" s="165">
        <v>98966</v>
      </c>
      <c r="G8" s="166"/>
      <c r="H8" s="167"/>
    </row>
    <row r="9" spans="1:8" x14ac:dyDescent="0.15">
      <c r="A9" s="148" t="s">
        <v>522</v>
      </c>
      <c r="B9" s="153"/>
      <c r="C9" s="154"/>
      <c r="D9" s="155">
        <v>161657</v>
      </c>
      <c r="E9" s="156"/>
      <c r="F9" s="157">
        <v>204757</v>
      </c>
      <c r="G9" s="158"/>
      <c r="H9" s="159"/>
    </row>
    <row r="10" spans="1:8" x14ac:dyDescent="0.15">
      <c r="A10" s="160"/>
      <c r="B10" s="161"/>
      <c r="C10" s="162"/>
      <c r="D10" s="163">
        <v>108946</v>
      </c>
      <c r="E10" s="164"/>
      <c r="F10" s="165">
        <v>106071</v>
      </c>
      <c r="G10" s="166"/>
      <c r="H10" s="167"/>
    </row>
    <row r="11" spans="1:8" x14ac:dyDescent="0.15">
      <c r="A11" s="148" t="s">
        <v>523</v>
      </c>
      <c r="B11" s="153"/>
      <c r="C11" s="154"/>
      <c r="D11" s="155">
        <v>154489</v>
      </c>
      <c r="E11" s="156"/>
      <c r="F11" s="157">
        <v>194971</v>
      </c>
      <c r="G11" s="158"/>
      <c r="H11" s="159"/>
    </row>
    <row r="12" spans="1:8" x14ac:dyDescent="0.15">
      <c r="A12" s="160"/>
      <c r="B12" s="161"/>
      <c r="C12" s="168"/>
      <c r="D12" s="163">
        <v>136674</v>
      </c>
      <c r="E12" s="164"/>
      <c r="F12" s="165">
        <v>105966</v>
      </c>
      <c r="G12" s="166"/>
      <c r="H12" s="167"/>
    </row>
    <row r="13" spans="1:8" x14ac:dyDescent="0.15">
      <c r="A13" s="148"/>
      <c r="B13" s="153"/>
      <c r="C13" s="169"/>
      <c r="D13" s="170">
        <v>142292</v>
      </c>
      <c r="E13" s="171"/>
      <c r="F13" s="172">
        <v>197422</v>
      </c>
      <c r="G13" s="173"/>
      <c r="H13" s="159"/>
    </row>
    <row r="14" spans="1:8" x14ac:dyDescent="0.15">
      <c r="A14" s="160"/>
      <c r="B14" s="161"/>
      <c r="C14" s="162"/>
      <c r="D14" s="163">
        <v>105950</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1.38</v>
      </c>
      <c r="C19" s="174">
        <f>ROUND(VALUE(SUBSTITUTE(実質収支比率等に係る経年分析!G$48,"▲","-")),2)</f>
        <v>5.25</v>
      </c>
      <c r="D19" s="174">
        <f>ROUND(VALUE(SUBSTITUTE(実質収支比率等に係る経年分析!H$48,"▲","-")),2)</f>
        <v>6.29</v>
      </c>
      <c r="E19" s="174">
        <f>ROUND(VALUE(SUBSTITUTE(実質収支比率等に係る経年分析!I$48,"▲","-")),2)</f>
        <v>5.49</v>
      </c>
      <c r="F19" s="174">
        <f>ROUND(VALUE(SUBSTITUTE(実質収支比率等に係る経年分析!J$48,"▲","-")),2)</f>
        <v>5.29</v>
      </c>
    </row>
    <row r="20" spans="1:11" x14ac:dyDescent="0.15">
      <c r="A20" s="174" t="s">
        <v>53</v>
      </c>
      <c r="B20" s="174">
        <f>ROUND(VALUE(SUBSTITUTE(実質収支比率等に係る経年分析!F$47,"▲","-")),2)</f>
        <v>18.559999999999999</v>
      </c>
      <c r="C20" s="174">
        <f>ROUND(VALUE(SUBSTITUTE(実質収支比率等に係る経年分析!G$47,"▲","-")),2)</f>
        <v>18.260000000000002</v>
      </c>
      <c r="D20" s="174">
        <f>ROUND(VALUE(SUBSTITUTE(実質収支比率等に係る経年分析!H$47,"▲","-")),2)</f>
        <v>20.03</v>
      </c>
      <c r="E20" s="174">
        <f>ROUND(VALUE(SUBSTITUTE(実質収支比率等に係る経年分析!I$47,"▲","-")),2)</f>
        <v>18.809999999999999</v>
      </c>
      <c r="F20" s="174">
        <f>ROUND(VALUE(SUBSTITUTE(実質収支比率等に係る経年分析!J$47,"▲","-")),2)</f>
        <v>15.35</v>
      </c>
    </row>
    <row r="21" spans="1:11" x14ac:dyDescent="0.15">
      <c r="A21" s="174" t="s">
        <v>54</v>
      </c>
      <c r="B21" s="174">
        <f>IF(ISNUMBER(VALUE(SUBSTITUTE(実質収支比率等に係る経年分析!F$49,"▲","-"))),ROUND(VALUE(SUBSTITUTE(実質収支比率等に係る経年分析!F$49,"▲","-")),2),NA())</f>
        <v>-4.74</v>
      </c>
      <c r="C21" s="174">
        <f>IF(ISNUMBER(VALUE(SUBSTITUTE(実質収支比率等に係る経年分析!G$49,"▲","-"))),ROUND(VALUE(SUBSTITUTE(実質収支比率等に係る経年分析!G$49,"▲","-")),2),NA())</f>
        <v>3.94</v>
      </c>
      <c r="D21" s="174">
        <f>IF(ISNUMBER(VALUE(SUBSTITUTE(実質収支比率等に係る経年分析!H$49,"▲","-"))),ROUND(VALUE(SUBSTITUTE(実質収支比率等に係る経年分析!H$49,"▲","-")),2),NA())</f>
        <v>1.47</v>
      </c>
      <c r="E21" s="174">
        <f>IF(ISNUMBER(VALUE(SUBSTITUTE(実質収支比率等に係る経年分析!I$49,"▲","-"))),ROUND(VALUE(SUBSTITUTE(実質収支比率等に係る経年分析!I$49,"▲","-")),2),NA())</f>
        <v>-7.1</v>
      </c>
      <c r="F21" s="174">
        <f>IF(ISNUMBER(VALUE(SUBSTITUTE(実質収支比率等に係る経年分析!J$49,"▲","-"))),ROUND(VALUE(SUBSTITUTE(実質収支比率等に係る経年分析!J$49,"▲","-")),2),NA())</f>
        <v>-6.92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国民健康保険特別会計（医科診療施設勘定）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0.57999999999999996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18.309999999999999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719</v>
      </c>
      <c r="E42" s="176"/>
      <c r="F42" s="176"/>
      <c r="G42" s="176">
        <f>'実質公債費比率（分子）の構造'!L$52</f>
        <v>803</v>
      </c>
      <c r="H42" s="176"/>
      <c r="I42" s="176"/>
      <c r="J42" s="176">
        <f>'実質公債費比率（分子）の構造'!M$52</f>
        <v>882</v>
      </c>
      <c r="K42" s="176"/>
      <c r="L42" s="176"/>
      <c r="M42" s="176">
        <f>'実質公債費比率（分子）の構造'!N$52</f>
        <v>864</v>
      </c>
      <c r="N42" s="176"/>
      <c r="O42" s="176"/>
      <c r="P42" s="176">
        <f>'実質公債費比率（分子）の構造'!O$52</f>
        <v>872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0</v>
      </c>
      <c r="I45" s="176"/>
      <c r="J45" s="176"/>
      <c r="K45" s="176">
        <f>'実質公債費比率（分子）の構造'!N$49</f>
        <v>0</v>
      </c>
      <c r="L45" s="176"/>
      <c r="M45" s="176"/>
      <c r="N45" s="176">
        <f>'実質公債費比率（分子）の構造'!O$49</f>
        <v>3</v>
      </c>
      <c r="O45" s="176"/>
      <c r="P45" s="176"/>
    </row>
    <row r="46" spans="1:16" x14ac:dyDescent="0.15">
      <c r="A46" s="176" t="s">
        <v>64</v>
      </c>
      <c r="B46" s="176">
        <f>'実質公債費比率（分子）の構造'!K$48</f>
        <v>32</v>
      </c>
      <c r="C46" s="176"/>
      <c r="D46" s="176"/>
      <c r="E46" s="176">
        <f>'実質公債費比率（分子）の構造'!L$48</f>
        <v>55</v>
      </c>
      <c r="F46" s="176"/>
      <c r="G46" s="176"/>
      <c r="H46" s="176">
        <f>'実質公債費比率（分子）の構造'!M$48</f>
        <v>64</v>
      </c>
      <c r="I46" s="176"/>
      <c r="J46" s="176"/>
      <c r="K46" s="176">
        <f>'実質公債費比率（分子）の構造'!N$48</f>
        <v>60</v>
      </c>
      <c r="L46" s="176"/>
      <c r="M46" s="176"/>
      <c r="N46" s="176">
        <f>'実質公債費比率（分子）の構造'!O$48</f>
        <v>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843</v>
      </c>
      <c r="C49" s="176"/>
      <c r="D49" s="176"/>
      <c r="E49" s="176">
        <f>'実質公債費比率（分子）の構造'!L$45</f>
        <v>920</v>
      </c>
      <c r="F49" s="176"/>
      <c r="G49" s="176"/>
      <c r="H49" s="176">
        <f>'実質公債費比率（分子）の構造'!M$45</f>
        <v>1009</v>
      </c>
      <c r="I49" s="176"/>
      <c r="J49" s="176"/>
      <c r="K49" s="176">
        <f>'実質公債費比率（分子）の構造'!N$45</f>
        <v>1050</v>
      </c>
      <c r="L49" s="176"/>
      <c r="M49" s="176"/>
      <c r="N49" s="176">
        <f>'実質公債費比率（分子）の構造'!O$45</f>
        <v>1028</v>
      </c>
      <c r="O49" s="176"/>
      <c r="P49" s="176"/>
    </row>
    <row r="50" spans="1:16" x14ac:dyDescent="0.15">
      <c r="A50" s="176" t="s">
        <v>67</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174</v>
      </c>
      <c r="G50" s="176" t="e">
        <f>NA()</f>
        <v>#N/A</v>
      </c>
      <c r="H50" s="176" t="e">
        <f>NA()</f>
        <v>#N/A</v>
      </c>
      <c r="I50" s="176">
        <f>IF(ISNUMBER('実質公債費比率（分子）の構造'!M$53),'実質公債費比率（分子）の構造'!M$53,NA())</f>
        <v>191</v>
      </c>
      <c r="J50" s="176" t="e">
        <f>NA()</f>
        <v>#N/A</v>
      </c>
      <c r="K50" s="176" t="e">
        <f>NA()</f>
        <v>#N/A</v>
      </c>
      <c r="L50" s="176">
        <f>IF(ISNUMBER('実質公債費比率（分子）の構造'!N$53),'実質公債費比率（分子）の構造'!N$53,NA())</f>
        <v>246</v>
      </c>
      <c r="M50" s="176" t="e">
        <f>NA()</f>
        <v>#N/A</v>
      </c>
      <c r="N50" s="176" t="e">
        <f>NA()</f>
        <v>#N/A</v>
      </c>
      <c r="O50" s="176">
        <f>IF(ISNUMBER('実質公債費比率（分子）の構造'!O$53),'実質公債費比率（分子）の構造'!O$53,NA())</f>
        <v>222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5871</v>
      </c>
      <c r="E56" s="175"/>
      <c r="F56" s="175"/>
      <c r="G56" s="175">
        <f>'将来負担比率（分子）の構造'!J$52</f>
        <v>5799</v>
      </c>
      <c r="H56" s="175"/>
      <c r="I56" s="175"/>
      <c r="J56" s="175">
        <f>'将来負担比率（分子）の構造'!K$52</f>
        <v>5550</v>
      </c>
      <c r="K56" s="175"/>
      <c r="L56" s="175"/>
      <c r="M56" s="175">
        <f>'将来負担比率（分子）の構造'!L$52</f>
        <v>5344</v>
      </c>
      <c r="N56" s="175"/>
      <c r="O56" s="175"/>
      <c r="P56" s="175">
        <f>'将来負担比率（分子）の構造'!M$52</f>
        <v>5410</v>
      </c>
    </row>
    <row r="57" spans="1:16" x14ac:dyDescent="0.15">
      <c r="A57" s="175" t="s">
        <v>42</v>
      </c>
      <c r="B57" s="175"/>
      <c r="C57" s="175"/>
      <c r="D57" s="175">
        <f>'将来負担比率（分子）の構造'!I$51</f>
        <v>667</v>
      </c>
      <c r="E57" s="175"/>
      <c r="F57" s="175"/>
      <c r="G57" s="175">
        <f>'将来負担比率（分子）の構造'!J$51</f>
        <v>571</v>
      </c>
      <c r="H57" s="175"/>
      <c r="I57" s="175"/>
      <c r="J57" s="175">
        <f>'将来負担比率（分子）の構造'!K$51</f>
        <v>492</v>
      </c>
      <c r="K57" s="175"/>
      <c r="L57" s="175"/>
      <c r="M57" s="175">
        <f>'将来負担比率（分子）の構造'!L$51</f>
        <v>436</v>
      </c>
      <c r="N57" s="175"/>
      <c r="O57" s="175"/>
      <c r="P57" s="175">
        <f>'将来負担比率（分子）の構造'!M$51</f>
        <v>409</v>
      </c>
    </row>
    <row r="58" spans="1:16" x14ac:dyDescent="0.15">
      <c r="A58" s="175" t="s">
        <v>41</v>
      </c>
      <c r="B58" s="175"/>
      <c r="C58" s="175"/>
      <c r="D58" s="175">
        <f>'将来負担比率（分子）の構造'!I$50</f>
        <v>3008</v>
      </c>
      <c r="E58" s="175"/>
      <c r="F58" s="175"/>
      <c r="G58" s="175">
        <f>'将来負担比率（分子）の構造'!J$50</f>
        <v>2742</v>
      </c>
      <c r="H58" s="175"/>
      <c r="I58" s="175"/>
      <c r="J58" s="175">
        <f>'将来負担比率（分子）の構造'!K$50</f>
        <v>2762</v>
      </c>
      <c r="K58" s="175"/>
      <c r="L58" s="175"/>
      <c r="M58" s="175">
        <f>'将来負担比率（分子）の構造'!L$50</f>
        <v>2634</v>
      </c>
      <c r="N58" s="175"/>
      <c r="O58" s="175"/>
      <c r="P58" s="175">
        <f>'将来負担比率（分子）の構造'!M$50</f>
        <v>2491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65</v>
      </c>
      <c r="F61" s="175"/>
      <c r="G61" s="175"/>
      <c r="H61" s="175">
        <f>'将来負担比率（分子）の構造'!K$46</f>
        <v>127</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789</v>
      </c>
      <c r="C62" s="175"/>
      <c r="D62" s="175"/>
      <c r="E62" s="175">
        <f>'将来負担比率（分子）の構造'!J$45</f>
        <v>759</v>
      </c>
      <c r="F62" s="175"/>
      <c r="G62" s="175"/>
      <c r="H62" s="175">
        <f>'将来負担比率（分子）の構造'!K$45</f>
        <v>658</v>
      </c>
      <c r="I62" s="175"/>
      <c r="J62" s="175"/>
      <c r="K62" s="175">
        <f>'将来負担比率（分子）の構造'!L$45</f>
        <v>626</v>
      </c>
      <c r="L62" s="175"/>
      <c r="M62" s="175"/>
      <c r="N62" s="175">
        <f>'将来負担比率（分子）の構造'!M$45</f>
        <v>643</v>
      </c>
      <c r="O62" s="175"/>
      <c r="P62" s="175"/>
    </row>
    <row r="63" spans="1:16" x14ac:dyDescent="0.15">
      <c r="A63" s="175" t="s">
        <v>34</v>
      </c>
      <c r="B63" s="175">
        <f>'将来負担比率（分子）の構造'!I$44</f>
        <v>2</v>
      </c>
      <c r="C63" s="175"/>
      <c r="D63" s="175"/>
      <c r="E63" s="175">
        <f>'将来負担比率（分子）の構造'!J$44</f>
        <v>2</v>
      </c>
      <c r="F63" s="175"/>
      <c r="G63" s="175"/>
      <c r="H63" s="175">
        <f>'将来負担比率（分子）の構造'!K$44</f>
        <v>204</v>
      </c>
      <c r="I63" s="175"/>
      <c r="J63" s="175"/>
      <c r="K63" s="175">
        <f>'将来負担比率（分子）の構造'!L$44</f>
        <v>203</v>
      </c>
      <c r="L63" s="175"/>
      <c r="M63" s="175"/>
      <c r="N63" s="175">
        <f>'将来負担比率（分子）の構造'!M$44</f>
        <v>202</v>
      </c>
      <c r="O63" s="175"/>
      <c r="P63" s="175"/>
    </row>
    <row r="64" spans="1:16" x14ac:dyDescent="0.15">
      <c r="A64" s="175" t="s">
        <v>33</v>
      </c>
      <c r="B64" s="175">
        <f>'将来負担比率（分子）の構造'!I$43</f>
        <v>131</v>
      </c>
      <c r="C64" s="175"/>
      <c r="D64" s="175"/>
      <c r="E64" s="175">
        <f>'将来負担比率（分子）の構造'!J$43</f>
        <v>163</v>
      </c>
      <c r="F64" s="175"/>
      <c r="G64" s="175"/>
      <c r="H64" s="175">
        <f>'将来負担比率（分子）の構造'!K$43</f>
        <v>156</v>
      </c>
      <c r="I64" s="175"/>
      <c r="J64" s="175"/>
      <c r="K64" s="175">
        <f>'将来負担比率（分子）の構造'!L$43</f>
        <v>145</v>
      </c>
      <c r="L64" s="175"/>
      <c r="M64" s="175"/>
      <c r="N64" s="175">
        <f>'将来負担比率（分子）の構造'!M$43</f>
        <v>141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9372</v>
      </c>
      <c r="C66" s="175"/>
      <c r="D66" s="175"/>
      <c r="E66" s="175">
        <f>'将来負担比率（分子）の構造'!J$41</f>
        <v>9198</v>
      </c>
      <c r="F66" s="175"/>
      <c r="G66" s="175"/>
      <c r="H66" s="175">
        <f>'将来負担比率（分子）の構造'!K$41</f>
        <v>8748</v>
      </c>
      <c r="I66" s="175"/>
      <c r="J66" s="175"/>
      <c r="K66" s="175">
        <f>'将来負担比率（分子）の構造'!L$41</f>
        <v>8349</v>
      </c>
      <c r="L66" s="175"/>
      <c r="M66" s="175"/>
      <c r="N66" s="175">
        <f>'将来負担比率（分子）の構造'!M$41</f>
        <v>8235</v>
      </c>
      <c r="O66" s="175"/>
      <c r="P66" s="175"/>
    </row>
    <row r="67" spans="1:16" x14ac:dyDescent="0.15">
      <c r="A67" s="175" t="s">
        <v>71</v>
      </c>
      <c r="B67" s="175" t="e">
        <f>NA()</f>
        <v>#N/A</v>
      </c>
      <c r="C67" s="175">
        <f>IF(ISNUMBER('将来負担比率（分子）の構造'!I$53), IF('将来負担比率（分子）の構造'!I$53 &lt; 0, 0, '将来負担比率（分子）の構造'!I$53), NA())</f>
        <v>748</v>
      </c>
      <c r="D67" s="175" t="e">
        <f>NA()</f>
        <v>#N/A</v>
      </c>
      <c r="E67" s="175" t="e">
        <f>NA()</f>
        <v>#N/A</v>
      </c>
      <c r="F67" s="175">
        <f>IF(ISNUMBER('将来負担比率（分子）の構造'!J$53), IF('将来負担比率（分子）の構造'!J$53 &lt; 0, 0, '将来負担比率（分子）の構造'!J$53), NA())</f>
        <v>1075</v>
      </c>
      <c r="G67" s="175" t="e">
        <f>NA()</f>
        <v>#N/A</v>
      </c>
      <c r="H67" s="175" t="e">
        <f>NA()</f>
        <v>#N/A</v>
      </c>
      <c r="I67" s="175">
        <f>IF(ISNUMBER('将来負担比率（分子）の構造'!K$53), IF('将来負担比率（分子）の構造'!K$53 &lt; 0, 0, '将来負担比率（分子）の構造'!K$53), NA())</f>
        <v>1090</v>
      </c>
      <c r="J67" s="175" t="e">
        <f>NA()</f>
        <v>#N/A</v>
      </c>
      <c r="K67" s="175" t="e">
        <f>NA()</f>
        <v>#N/A</v>
      </c>
      <c r="L67" s="175">
        <f>IF(ISNUMBER('将来負担比率（分子）の構造'!L$53), IF('将来負担比率（分子）の構造'!L$53 &lt; 0, 0, '将来負担比率（分子）の構造'!L$53), NA())</f>
        <v>911</v>
      </c>
      <c r="M67" s="175" t="e">
        <f>NA()</f>
        <v>#N/A</v>
      </c>
      <c r="N67" s="175" t="e">
        <f>NA()</f>
        <v>#N/A</v>
      </c>
      <c r="O67" s="175">
        <f>IF(ISNUMBER('将来負担比率（分子）の構造'!M$53), IF('将来負担比率（分子）の構造'!M$53 &lt; 0, 0, '将来負担比率（分子）の構造'!M$53), NA())</f>
        <v>910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744</v>
      </c>
      <c r="C72" s="179">
        <f>基金残高に係る経年分析!G55</f>
        <v>688</v>
      </c>
      <c r="D72" s="179">
        <f>基金残高に係る経年分析!H55</f>
        <v>567</v>
      </c>
    </row>
    <row r="73" spans="1:16" x14ac:dyDescent="0.15">
      <c r="A73" s="178" t="s">
        <v>74</v>
      </c>
      <c r="B73" s="179">
        <f>基金残高に係る経年分析!F56</f>
        <v>697</v>
      </c>
      <c r="C73" s="179">
        <f>基金残高に係る経年分析!G56</f>
        <v>597</v>
      </c>
      <c r="D73" s="179">
        <f>基金残高に係る経年分析!H56</f>
        <v>477</v>
      </c>
    </row>
    <row r="74" spans="1:16" x14ac:dyDescent="0.15">
      <c r="A74" s="178" t="s">
        <v>75</v>
      </c>
      <c r="B74" s="179">
        <f>基金残高に係る経年分析!F57</f>
        <v>1180</v>
      </c>
      <c r="C74" s="179">
        <f>基金残高に係る経年分析!G57</f>
        <v>1232</v>
      </c>
      <c r="D74" s="179">
        <f>基金残高に係る経年分析!H57</f>
        <v>1355</v>
      </c>
    </row>
  </sheetData>
  <sheetProtection algorithmName="SHA-512" hashValue="koStdoVM0o6Np2AGDY+55w2YoO6ogG0bDCUSYC/HJaAxuFyZllfGUIyigDLc4VRqPgtRvYO2iiKe8JX9CAP2ig==" saltValue="4smmXDtx+1VurXFjz8i5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2025-02-19T00:11:01Z</dcterms:created>
  <dcterms:modified xsi:type="dcterms:W3CDTF">2025-03-21T00:52:33Z</dcterms:modified>
  <cp:category/>
</cp:coreProperties>
</file>