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oumusaver\総務企画課\総務課\財務係\財政係共有フォルダ\31 新公会計制度\R06\R070206【依頼212(水)〆】令和４年度財政状況資料集の作成について（２回目再出力後）【07当麻町】\03確認事項\"/>
    </mc:Choice>
  </mc:AlternateContent>
  <xr:revisionPtr revIDLastSave="0" documentId="13_ncr:1_{68924F38-24A4-40AD-8433-FCCA30F63E5E}" xr6:coauthVersionLast="47" xr6:coauthVersionMax="47" xr10:uidLastSave="{00000000-0000-0000-0000-000000000000}"/>
  <bookViews>
    <workbookView xWindow="20370" yWindow="-9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 r="BW40" i="10" s="1"/>
</calcChain>
</file>

<file path=xl/sharedStrings.xml><?xml version="1.0" encoding="utf-8"?>
<sst xmlns="http://schemas.openxmlformats.org/spreadsheetml/2006/main" count="1160" uniqueCount="596">
  <si>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</si>
  <si>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</si>
  <si>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</si>
  <si>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</si>
  <si>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</si>
  <si>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</si>
  <si>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</si>
  <si>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</si>
  <si>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</si>
  <si>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</si>
  <si>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</si>
  <si>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</si>
  <si>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</si>
  <si>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</si>
  <si>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</si>
  <si>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</si>
  <si>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</si>
  <si>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</si>
  <si>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</si>
  <si>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</si>
  <si>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</si>
  <si>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</si>
  <si>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</si>
  <si>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</si>
  <si>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</si>
  <si>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</si>
  <si>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</si>
  <si>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</si>
  <si>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</si>
  <si>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</si>
  <si>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</si>
  <si>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</si>
  <si>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</si>
  <si>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</si>
  <si>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</si>
  <si>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</si>
  <si>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</si>
  <si>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</si>
  <si>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</si>
  <si>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</si>
  <si>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</si>
  <si>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</si>
  <si>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</si>
  <si>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</si>
  <si>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</si>
  <si>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</si>
  <si>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</si>
  <si>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</si>
  <si>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</si>
  <si>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</si>
  <si>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</si>
  <si>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</si>
  <si>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</si>
  <si>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</si>
  <si>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</si>
  <si>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</si>
  <si>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</si>
  <si>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</si>
  <si>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</si>
  <si>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</si>
  <si>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</si>
  <si>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</si>
  <si>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</si>
  <si>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</si>
  <si>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</si>
  <si>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</si>
  <si>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</si>
  <si>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</si>
  <si>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</si>
  <si>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</si>
  <si>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</si>
  <si>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</si>
  <si>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</si>
  <si>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</si>
  <si>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</si>
  <si>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</si>
  <si>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</si>
  <si>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</si>
  <si>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</si>
  <si>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</si>
  <si>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</si>
  <si>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</si>
  <si>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</si>
  <si>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</si>
  <si>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</si>
  <si>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</si>
  <si>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</si>
  <si>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</si>
  <si>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</si>
  <si>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</si>
  <si>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</si>
  <si>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</si>
  <si>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</si>
  <si>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</si>
  <si>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</si>
  <si>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</si>
  <si>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</si>
  <si>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</si>
  <si>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</si>
  <si>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</si>
  <si>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</si>
  <si>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</si>
  <si>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</si>
  <si>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</si>
  <si>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</si>
  <si>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</si>
  <si>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</si>
  <si>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</si>
  <si>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</si>
  <si>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</si>
  <si>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</si>
  <si>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</si>
  <si>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</si>
  <si>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</si>
  <si>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</si>
  <si>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</si>
  <si>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</si>
  <si>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</si>
  <si>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</si>
  <si>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</si>
  <si>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</si>
  <si>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</si>
  <si>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</si>
  <si>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</si>
  <si>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</si>
  <si>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</si>
  <si>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</si>
  <si>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</si>
  <si>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</si>
  <si>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</si>
  <si>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</si>
  <si>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</si>
  <si>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</si>
  <si>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</si>
  <si>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</si>
  <si>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</si>
  <si>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</si>
  <si>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</si>
  <si>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</si>
  <si>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</si>
  <si>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</si>
  <si>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</si>
  <si>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</si>
  <si>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</si>
  <si>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</si>
  <si>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</si>
  <si>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</si>
  <si>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</si>
  <si>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</si>
  <si>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</si>
  <si>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</si>
  <si>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</si>
  <si>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</si>
  <si>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</si>
  <si>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</si>
  <si>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</si>
  <si>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</si>
  <si>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</si>
  <si>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</si>
  <si>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</si>
  <si>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</si>
  <si>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</si>
  <si>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</si>
  <si>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</si>
  <si>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</si>
  <si>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</si>
  <si>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</si>
  <si>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</si>
  <si>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</si>
  <si>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</si>
  <si>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</si>
  <si>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</si>
  <si>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</si>
  <si>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</si>
  <si>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</si>
  <si>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</si>
  <si>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</si>
  <si>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</si>
  <si>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</si>
  <si>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</si>
  <si>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</si>
  <si>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</si>
  <si>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</si>
  <si>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</si>
  <si>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</si>
  <si>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</si>
  <si>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</si>
  <si>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</si>
  <si>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</si>
  <si>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</si>
  <si>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</si>
  <si>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</si>
  <si>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</si>
  <si>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</si>
  <si>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</si>
  <si>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</si>
  <si>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</si>
  <si>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</si>
  <si>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</si>
  <si>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</si>
  <si>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</si>
  <si>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</si>
  <si>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</si>
  <si>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</si>
  <si>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</si>
  <si>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</si>
  <si>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</si>
  <si>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</si>
  <si>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</si>
  <si>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</si>
  <si>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</si>
  <si>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</si>
  <si>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</si>
  <si>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</si>
  <si>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</si>
  <si>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</si>
  <si>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</si>
  <si>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</si>
  <si>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</si>
  <si>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北海道当麻町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</si>
  <si>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</si>
  <si>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</si>
  <si>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</si>
  <si>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</si>
  <si>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</si>
  <si>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</si>
  <si>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</si>
  <si>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</si>
  <si>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</si>
  <si>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</si>
  <si>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</si>
  <si>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</si>
  <si>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</si>
  <si>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</si>
  <si>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</si>
  <si>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</si>
  <si>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</si>
  <si>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</si>
  <si>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</si>
  <si>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</si>
  <si>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</si>
  <si>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</si>
  <si>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</si>
  <si>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</si>
  <si>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</si>
  <si>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</si>
  <si>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</si>
  <si>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</si>
  <si>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</si>
  <si>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</si>
  <si>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</si>
  <si>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</si>
  <si>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</si>
  <si>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</si>
  <si>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</si>
  <si>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</si>
  <si>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</si>
  <si>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</si>
  <si>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</si>
  <si>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</si>
  <si>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</si>
  <si>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</si>
  <si>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</si>
  <si>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</si>
  <si>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</si>
  <si>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</si>
  <si>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</si>
  <si>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</si>
  <si>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</si>
  <si>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</si>
  <si>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</si>
  <si>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</si>
  <si>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</si>
  <si>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</si>
  <si>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</si>
  <si>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</si>
  <si>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</si>
  <si>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</si>
  <si>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</si>
  <si>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</si>
  <si>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</si>
  <si>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</si>
  <si>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</si>
  <si>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</si>
  <si>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</si>
  <si>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</si>
  <si>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</si>
  <si>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</si>
  <si>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</si>
  <si>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</si>
  <si>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</si>
  <si>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</si>
  <si>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</si>
  <si>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</si>
  <si>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</si>
  <si>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</si>
  <si>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</si>
  <si>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</si>
  <si>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</si>
  <si>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</si>
  <si>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</si>
  <si>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</si>
  <si>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</si>
  <si>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</si>
  <si>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</si>
  <si>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</si>
  <si>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</si>
  <si>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</si>
  <si>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</si>
  <si>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</si>
  <si>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</si>
  <si>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</si>
  <si>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</si>
  <si>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</si>
  <si>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</si>
  <si>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</si>
  <si>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</si>
  <si>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</si>
  <si>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</si>
  <si>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</si>
  <si>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</si>
  <si>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</si>
  <si>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</si>
  <si>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</si>
  <si>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</si>
  <si>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</si>
  <si>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</si>
  <si>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</si>
  <si>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</si>
  <si>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</si>
  <si>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</si>
  <si>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</si>
  <si>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</si>
  <si>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</si>
  <si>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</si>
  <si>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</si>
  <si>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</si>
  <si>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</si>
  <si>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</si>
  <si>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</si>
  <si>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</si>
  <si>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</si>
  <si>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</si>
  <si>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</si>
  <si>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</si>
  <si>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</si>
  <si>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</si>
  <si>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</si>
  <si>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</si>
  <si>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</si>
  <si>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</si>
  <si>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</si>
  <si>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</si>
  <si>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</si>
  <si>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</si>
  <si>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</si>
  <si>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</si>
  <si>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</si>
  <si>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</si>
  <si>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</si>
  <si>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</si>
  <si>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</si>
  <si>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</si>
  <si>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</si>
  <si>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</si>
  <si>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</si>
  <si>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</si>
  <si>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</si>
  <si>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</si>
  <si>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</si>
  <si>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</si>
  <si>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北海道当麻町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</si>
  <si>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</si>
  <si>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</si>
  <si>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</si>
  <si>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</si>
  <si>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</si>
  <si>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</si>
  <si>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</si>
  <si>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</si>
  <si>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</si>
  <si>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</si>
  <si>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</si>
  <si>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</si>
  <si>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</si>
  <si>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</si>
  <si>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</si>
  <si>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</si>
  <si>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</si>
  <si>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</si>
  <si>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</si>
  <si>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</si>
  <si>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</si>
  <si>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</si>
  <si>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</si>
  <si>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</si>
  <si>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</si>
  <si>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</si>
  <si>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</si>
  <si>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</si>
  <si>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</si>
  <si>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</si>
  <si>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</si>
  <si>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</si>
  <si>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</si>
  <si>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</si>
  <si>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</si>
  <si>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</si>
  <si>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</si>
  <si>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</si>
  <si>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</si>
  <si>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</si>
  <si>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</si>
  <si>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</si>
  <si>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</si>
  <si>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</si>
  <si>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</si>
  <si>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</si>
  <si>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</si>
  <si>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</si>
  <si>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</si>
  <si>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</si>
  <si>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</si>
  <si>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</si>
  <si>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</si>
  <si>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</si>
  <si>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</si>
  <si>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</si>
  <si>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</si>
  <si>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</si>
  <si>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</si>
  <si>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</si>
  <si>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</si>
  <si>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</si>
  <si>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</si>
  <si>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</si>
  <si>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</si>
  <si>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</si>
  <si>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</si>
  <si>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</si>
  <si>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</si>
  <si>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</si>
  <si>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</si>
  <si>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</si>
  <si>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</si>
  <si>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</si>
  <si>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</si>
  <si>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</si>
  <si>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</si>
  <si>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</si>
  <si>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</si>
  <si>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</si>
  <si>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</si>
  <si>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</si>
  <si>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</si>
  <si>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</si>
  <si>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</si>
  <si>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</si>
  <si>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</si>
  <si>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</si>
  <si>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</si>
  <si>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</si>
  <si>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</si>
  <si>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</si>
  <si>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</si>
  <si>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</si>
  <si>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</si>
  <si>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</si>
  <si>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</si>
  <si>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</si>
  <si>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</si>
  <si>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</si>
  <si>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</si>
  <si>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</si>
  <si>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</si>
  <si>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</si>
  <si>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</si>
  <si>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</si>
  <si>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</si>
  <si>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</si>
  <si>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</si>
  <si>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</si>
  <si>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</si>
  <si>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</si>
  <si>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</si>
  <si>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</si>
  <si>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</si>
  <si>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</si>
  <si>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</si>
  <si>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</si>
  <si>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</si>
  <si>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</si>
  <si>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</si>
  <si>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</si>
  <si>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</si>
  <si>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</si>
  <si>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</si>
  <si>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</si>
  <si>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</si>
  <si>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</si>
  <si>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</si>
  <si>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</si>
  <si>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</si>
  <si>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</si>
  <si>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</si>
  <si>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</si>
  <si>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</si>
  <si>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</si>
  <si>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</si>
  <si>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</si>
  <si>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</si>
  <si>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</si>
  <si>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</si>
  <si>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</si>
  <si>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</si>
  <si>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</si>
  <si>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</si>
  <si>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</si>
  <si>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</si>
  <si>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</si>
  <si>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</si>
  <si>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</si>
  <si>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</si>
  <si>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</si>
  <si>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</si>
  <si>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</si>
  <si>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</si>
  <si>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</si>
  <si>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</si>
  <si>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</si>
  <si>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</si>
  <si>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</si>
  <si>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</si>
  <si>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</si>
  <si>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</si>
  <si>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</si>
  <si>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</si>
  <si>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</si>
  <si>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</si>
  <si>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</si>
  <si>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</si>
  <si>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</si>
  <si>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</si>
  <si>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</si>
  <si>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</si>
  <si>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</si>
  <si>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</si>
  <si>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</si>
  <si>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</si>
  <si>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</si>
  <si>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</si>
  <si>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</si>
  <si>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</si>
  <si>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</si>
  <si>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</si>
  <si>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1.95</t>
  </si>
  <si>
    <t>▲ 4.74</t>
  </si>
  <si>
    <t>▲ 7.10</t>
  </si>
  <si>
    <t>水道事業会計</t>
  </si>
  <si>
    <t>一般会計</t>
  </si>
  <si>
    <t>介護保険特別会計</t>
  </si>
  <si>
    <t>公共下水道事業特別会計</t>
  </si>
  <si>
    <t>国民健康保険特別会計（事業勘定）</t>
  </si>
  <si>
    <t>国民健康保険特別会計（医科診療施設勘定）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</si>
  <si>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</si>
  <si>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</si>
  <si>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</si>
  <si>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</si>
  <si>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</si>
  <si>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</si>
  <si>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</si>
  <si>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</si>
  <si>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</si>
  <si>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</si>
  <si>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愛別町外3町塵芥処理組合</t>
    <rPh sb="0" eb="2">
      <t>アイベツ</t>
    </rPh>
    <rPh sb="2" eb="3">
      <t>マチ</t>
    </rPh>
    <rPh sb="3" eb="4">
      <t>ソト</t>
    </rPh>
    <rPh sb="5" eb="6">
      <t>チョウ</t>
    </rPh>
    <rPh sb="6" eb="8">
      <t>ジンカイ</t>
    </rPh>
    <rPh sb="8" eb="12">
      <t>ショリクミアイ</t>
    </rPh>
    <phoneticPr fontId="2"/>
  </si>
  <si>
    <t>大雪浄化組合</t>
    <rPh sb="0" eb="2">
      <t>タイセツ</t>
    </rPh>
    <rPh sb="2" eb="4">
      <t>ジョウカ</t>
    </rPh>
    <rPh sb="4" eb="6">
      <t>クミアイ</t>
    </rPh>
    <phoneticPr fontId="2"/>
  </si>
  <si>
    <t>大雪消防組合</t>
    <rPh sb="0" eb="2">
      <t>タイセツ</t>
    </rPh>
    <rPh sb="2" eb="6">
      <t>ショウボウクミアイ</t>
    </rPh>
    <phoneticPr fontId="2"/>
  </si>
  <si>
    <t>上川広域滞納整理機構</t>
    <rPh sb="0" eb="4">
      <t>カミカワコウイキ</t>
    </rPh>
    <rPh sb="4" eb="8">
      <t>タイノウセイリ</t>
    </rPh>
    <rPh sb="8" eb="10">
      <t>キコウ</t>
    </rPh>
    <phoneticPr fontId="2"/>
  </si>
  <si>
    <t>上川教育研修センター組合</t>
    <rPh sb="0" eb="4">
      <t>カミカワキョウイク</t>
    </rPh>
    <rPh sb="4" eb="6">
      <t>ケンシュウ</t>
    </rPh>
    <rPh sb="10" eb="12">
      <t>クミアイ</t>
    </rPh>
    <phoneticPr fontId="2"/>
  </si>
  <si>
    <t>上川中部福祉事務組合</t>
    <rPh sb="0" eb="6">
      <t>カミカワチュウブフクシ</t>
    </rPh>
    <rPh sb="6" eb="10">
      <t>ジムクミアイ</t>
    </rPh>
    <phoneticPr fontId="2"/>
  </si>
  <si>
    <t>まちづくり基金</t>
    <rPh sb="5" eb="7">
      <t>キキン</t>
    </rPh>
    <phoneticPr fontId="5"/>
  </si>
  <si>
    <t>公共施設整備基金</t>
    <rPh sb="0" eb="2">
      <t>コウキョウ</t>
    </rPh>
    <rPh sb="2" eb="4">
      <t>シセツ</t>
    </rPh>
    <rPh sb="4" eb="8">
      <t>セイビキキン</t>
    </rPh>
    <phoneticPr fontId="5"/>
  </si>
  <si>
    <t>農業振興基金</t>
    <rPh sb="0" eb="6">
      <t>ノウギョウシンコウキキン</t>
    </rPh>
    <phoneticPr fontId="5"/>
  </si>
  <si>
    <t>地域福祉基金</t>
    <rPh sb="0" eb="6">
      <t>チイキフクシキキン</t>
    </rPh>
    <phoneticPr fontId="5"/>
  </si>
  <si>
    <t>森林環境整備基金</t>
    <rPh sb="0" eb="4">
      <t>シンリンカンキョウ</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</si>
  <si>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</si>
  <si>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</si>
  <si>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</si>
  <si>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</si>
  <si>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</si>
  <si>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</si>
  <si>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</si>
  <si>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</si>
  <si>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</si>
  <si>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25年度からの起債額が毎年度10億円程度となっており、起債残高が増加傾向になっていたことが主な要因となり、増加傾向となっているが、今後は起債の借入が元金の支払額を下回ることから、数値上昇の抑制に努めていく。</t>
    <rPh sb="0" eb="2">
      <t>ヘイセイ</t>
    </rPh>
    <rPh sb="4" eb="6">
      <t>ネンド</t>
    </rPh>
    <rPh sb="9" eb="11">
      <t>キサイ</t>
    </rPh>
    <rPh sb="11" eb="12">
      <t>ガク</t>
    </rPh>
    <rPh sb="13" eb="16">
      <t>マイネンド</t>
    </rPh>
    <rPh sb="18" eb="19">
      <t>オク</t>
    </rPh>
    <rPh sb="19" eb="20">
      <t>エン</t>
    </rPh>
    <rPh sb="20" eb="22">
      <t>テイド</t>
    </rPh>
    <rPh sb="29" eb="31">
      <t>キサイ</t>
    </rPh>
    <rPh sb="31" eb="33">
      <t>ザンダカ</t>
    </rPh>
    <rPh sb="34" eb="36">
      <t>ゾウカ</t>
    </rPh>
    <rPh sb="36" eb="38">
      <t>ケイコウ</t>
    </rPh>
    <rPh sb="47" eb="48">
      <t>オモ</t>
    </rPh>
    <rPh sb="49" eb="51">
      <t>ヨウイン</t>
    </rPh>
    <rPh sb="55" eb="59">
      <t>ゾウカケイコウ</t>
    </rPh>
    <rPh sb="67" eb="69">
      <t>コンゴ</t>
    </rPh>
    <rPh sb="91" eb="93">
      <t>スウチ</t>
    </rPh>
    <rPh sb="93" eb="95">
      <t>ジョウショウ</t>
    </rPh>
    <rPh sb="96" eb="98">
      <t>ヨクセイ</t>
    </rPh>
    <rPh sb="99" eb="100">
      <t>ツト</t>
    </rPh>
    <phoneticPr fontId="5"/>
  </si>
  <si>
    <t>実質公債費率は類似団体と比較し低い水準にあるが将来負担比率は高い傾向にある。これは交付税措置のある有利な起債を活用しているが、近年地方債の新規発行が増加傾向にあり、伴い元利償還金の額が増加したためである。今後についても、地方債の新規発行抑制、、財源措置のある起債を活用するとともに、減債基金の活用などにより抑制に努める必要がある。</t>
    <rPh sb="23" eb="29">
      <t>ショウライフタンヒリツ</t>
    </rPh>
    <rPh sb="30" eb="31">
      <t>タカ</t>
    </rPh>
    <rPh sb="32" eb="34">
      <t>ケイコウ</t>
    </rPh>
    <rPh sb="159" eb="16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</si>
</sst>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8" fillId="8" borderId="129" xfId="15" applyFont="1" applyFill="1" applyBorder="1" applyAlignment="1" applyProtection="1">
      <alignment horizontal="left" vertical="center" shrinkToFit="1"/>
      <protection locked="0"/>
    </xf>
    <xf numFmtId="0" fontId="38" fillId="8" borderId="132" xfId="15" applyFont="1" applyFill="1" applyBorder="1" applyAlignment="1" applyProtection="1">
      <alignment horizontal="lef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8FFB-499C-84FB-309884B57F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174682</c:v>
                </c:pt>
                <c:pt idx="1">
                  <c:v>127485</c:v>
                </c:pt>
                <c:pt idx="2">
                  <c:v>146407</c:v>
                </c:pt>
                <c:pt idx="3">
                  <c:v>121421</c:v>
                </c:pt>
                <c:pt idx="4">
                  <c:v>161657</c:v>
                </c:pt>
              </c:numCache>
            </c:numRef>
          </c:val>
          <c:smooth val="0"/>
          <c:extLst>
            <c:ext xmlns:c16="http://schemas.microsoft.com/office/drawing/2014/chart" uri="{C3380CC4-5D6E-409C-BE32-E72D297353CC}">
              <c16:uniqueId val="{00000001-8FFB-499C-84FB-309884B57F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3.41</c:v>
                </c:pt>
                <c:pt idx="1">
                  <c:v>1.38</c:v>
                </c:pt>
                <c:pt idx="2">
                  <c:v>5.25</c:v>
                </c:pt>
                <c:pt idx="3">
                  <c:v>6.29</c:v>
                </c:pt>
                <c:pt idx="4">
                  <c:v>5.49</c:v>
                </c:pt>
              </c:numCache>
            </c:numRef>
          </c:val>
          <c:extLst>
            <c:ext xmlns:c16="http://schemas.microsoft.com/office/drawing/2014/chart" uri="{C3380CC4-5D6E-409C-BE32-E72D297353CC}">
              <c16:uniqueId val="{00000000-A449-4AF3-875F-B5146900D0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19.97</c:v>
                </c:pt>
                <c:pt idx="1">
                  <c:v>18.559999999999999</c:v>
                </c:pt>
                <c:pt idx="2">
                  <c:v>18.260000000000002</c:v>
                </c:pt>
                <c:pt idx="3">
                  <c:v>20.03</c:v>
                </c:pt>
                <c:pt idx="4">
                  <c:v>18.809999999999999</c:v>
                </c:pt>
              </c:numCache>
            </c:numRef>
          </c:val>
          <c:extLst>
            <c:ext xmlns:c16="http://schemas.microsoft.com/office/drawing/2014/chart" uri="{C3380CC4-5D6E-409C-BE32-E72D297353CC}">
              <c16:uniqueId val="{00000001-A449-4AF3-875F-B5146900D0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-1.95</c:v>
                </c:pt>
                <c:pt idx="1">
                  <c:v>-4.74</c:v>
                </c:pt>
                <c:pt idx="2">
                  <c:v>3.94</c:v>
                </c:pt>
                <c:pt idx="3">
                  <c:v>1.47</c:v>
                </c:pt>
                <c:pt idx="4">
                  <c:v>-7.1</c:v>
                </c:pt>
              </c:numCache>
            </c:numRef>
          </c:val>
          <c:smooth val="0"/>
          <c:extLst>
            <c:ext xmlns:c16="http://schemas.microsoft.com/office/drawing/2014/chart" uri="{C3380CC4-5D6E-409C-BE32-E72D297353CC}">
              <c16:uniqueId val="{00000002-A449-4AF3-875F-B5146900D0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C8-48F7-89C0-E854415768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C8-48F7-89C0-E854415768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C8-48F7-89C0-E854415768A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C8-48F7-89C0-E854415768A1}"/>
            </c:ext>
          </c:extLst>
        </c:ser>
        <c:ser>
          <c:idx val="4"/>
          <c:order val="4"/>
          <c:tx>
            <c:strRef>
              <c:f>データシート!$A$31</c:f>
              <c:strCache>
                <c:ptCount val="1"/>
                <c:pt idx="0">
                  <c:v>国民健康保険特別会計（医科診療施設勘定）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95C8-48F7-89C0-E854415768A1}"/>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0.39</c:v>
                </c:pt>
                <c:pt idx="4">
                  <c:v>#N/A</c:v>
                </c:pt>
                <c:pt idx="5">
                  <c:v>0.19</c:v>
                </c:pt>
                <c:pt idx="6">
                  <c:v>#N/A</c:v>
                </c:pt>
                <c:pt idx="7">
                  <c:v>0.06</c:v>
                </c:pt>
                <c:pt idx="8">
                  <c:v>#N/A</c:v>
                </c:pt>
                <c:pt idx="9">
                  <c:v>0.03</c:v>
                </c:pt>
              </c:numCache>
            </c:numRef>
          </c:val>
          <c:extLst>
            <c:ext xmlns:c16="http://schemas.microsoft.com/office/drawing/2014/chart" uri="{C3380CC4-5D6E-409C-BE32-E72D297353CC}">
              <c16:uniqueId val="{00000005-95C8-48F7-89C0-E854415768A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6-95C8-48F7-89C0-E854415768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0.16</c:v>
                </c:pt>
                <c:pt idx="4">
                  <c:v>#N/A</c:v>
                </c:pt>
                <c:pt idx="5">
                  <c:v>0</c:v>
                </c:pt>
                <c:pt idx="6">
                  <c:v>#N/A</c:v>
                </c:pt>
                <c:pt idx="7">
                  <c:v>0.98</c:v>
                </c:pt>
                <c:pt idx="8">
                  <c:v>#N/A</c:v>
                </c:pt>
                <c:pt idx="9">
                  <c:v>1.2</c:v>
                </c:pt>
              </c:numCache>
            </c:numRef>
          </c:val>
          <c:extLst>
            <c:ext xmlns:c16="http://schemas.microsoft.com/office/drawing/2014/chart" uri="{C3380CC4-5D6E-409C-BE32-E72D297353CC}">
              <c16:uniqueId val="{00000007-95C8-48F7-89C0-E854415768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c:v>
                </c:pt>
                <c:pt idx="2">
                  <c:v>#N/A</c:v>
                </c:pt>
                <c:pt idx="3">
                  <c:v>1.38</c:v>
                </c:pt>
                <c:pt idx="4">
                  <c:v>#N/A</c:v>
                </c:pt>
                <c:pt idx="5">
                  <c:v>5.24</c:v>
                </c:pt>
                <c:pt idx="6">
                  <c:v>#N/A</c:v>
                </c:pt>
                <c:pt idx="7">
                  <c:v>6.29</c:v>
                </c:pt>
                <c:pt idx="8">
                  <c:v>#N/A</c:v>
                </c:pt>
                <c:pt idx="9">
                  <c:v>5.48</c:v>
                </c:pt>
              </c:numCache>
            </c:numRef>
          </c:val>
          <c:extLst>
            <c:ext xmlns:c16="http://schemas.microsoft.com/office/drawing/2014/chart" uri="{C3380CC4-5D6E-409C-BE32-E72D297353CC}">
              <c16:uniqueId val="{00000008-95C8-48F7-89C0-E854415768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9.17</c:v>
                </c:pt>
                <c:pt idx="2">
                  <c:v>#N/A</c:v>
                </c:pt>
                <c:pt idx="3">
                  <c:v>18.309999999999999</c:v>
                </c:pt>
                <c:pt idx="4">
                  <c:v>#N/A</c:v>
                </c:pt>
                <c:pt idx="5">
                  <c:v>7.65</c:v>
                </c:pt>
                <c:pt idx="6">
                  <c:v>#N/A</c:v>
                </c:pt>
                <c:pt idx="7">
                  <c:v>6.9</c:v>
                </c:pt>
                <c:pt idx="8">
                  <c:v>#N/A</c:v>
                </c:pt>
                <c:pt idx="9">
                  <c:v>7.48</c:v>
                </c:pt>
              </c:numCache>
            </c:numRef>
          </c:val>
          <c:extLst>
            <c:ext xmlns:c16="http://schemas.microsoft.com/office/drawing/2014/chart" uri="{C3380CC4-5D6E-409C-BE32-E72D297353CC}">
              <c16:uniqueId val="{00000009-95C8-48F7-89C0-E854415768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718</c:v>
                </c:pt>
                <c:pt idx="5">
                  <c:v>719</c:v>
                </c:pt>
                <c:pt idx="8">
                  <c:v>803</c:v>
                </c:pt>
                <c:pt idx="11">
                  <c:v>882</c:v>
                </c:pt>
                <c:pt idx="14">
                  <c:v>864</c:v>
                </c:pt>
              </c:numCache>
            </c:numRef>
          </c:val>
          <c:extLst>
            <c:ext xmlns:c16="http://schemas.microsoft.com/office/drawing/2014/chart" uri="{C3380CC4-5D6E-409C-BE32-E72D297353CC}">
              <c16:uniqueId val="{00000000-B36D-48A1-A5E4-39EF7FF336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6D-48A1-A5E4-39EF7FF336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6D-48A1-A5E4-39EF7FF336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B36D-48A1-A5E4-39EF7FF336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32</c:v>
                </c:pt>
                <c:pt idx="6">
                  <c:v>55</c:v>
                </c:pt>
                <c:pt idx="9">
                  <c:v>64</c:v>
                </c:pt>
                <c:pt idx="12">
                  <c:v>60</c:v>
                </c:pt>
              </c:numCache>
            </c:numRef>
          </c:val>
          <c:extLst>
            <c:ext xmlns:c16="http://schemas.microsoft.com/office/drawing/2014/chart" uri="{C3380CC4-5D6E-409C-BE32-E72D297353CC}">
              <c16:uniqueId val="{00000004-B36D-48A1-A5E4-39EF7FF336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6D-48A1-A5E4-39EF7FF336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6D-48A1-A5E4-39EF7FF336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809</c:v>
                </c:pt>
                <c:pt idx="3">
                  <c:v>843</c:v>
                </c:pt>
                <c:pt idx="6">
                  <c:v>920</c:v>
                </c:pt>
                <c:pt idx="9">
                  <c:v>1009</c:v>
                </c:pt>
                <c:pt idx="12">
                  <c:v>1050</c:v>
                </c:pt>
              </c:numCache>
            </c:numRef>
          </c:val>
          <c:extLst>
            <c:ext xmlns:c16="http://schemas.microsoft.com/office/drawing/2014/chart" uri="{C3380CC4-5D6E-409C-BE32-E72D297353CC}">
              <c16:uniqueId val="{00000007-B36D-48A1-A5E4-39EF7FF336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128</c:v>
                </c:pt>
                <c:pt idx="2">
                  <c:v>#N/A</c:v>
                </c:pt>
                <c:pt idx="3">
                  <c:v>#N/A</c:v>
                </c:pt>
                <c:pt idx="4">
                  <c:v>158</c:v>
                </c:pt>
                <c:pt idx="5">
                  <c:v>#N/A</c:v>
                </c:pt>
                <c:pt idx="6">
                  <c:v>#N/A</c:v>
                </c:pt>
                <c:pt idx="7">
                  <c:v>174</c:v>
                </c:pt>
                <c:pt idx="8">
                  <c:v>#N/A</c:v>
                </c:pt>
                <c:pt idx="9">
                  <c:v>#N/A</c:v>
                </c:pt>
                <c:pt idx="10">
                  <c:v>191</c:v>
                </c:pt>
                <c:pt idx="11">
                  <c:v>#N/A</c:v>
                </c:pt>
                <c:pt idx="12">
                  <c:v>#N/A</c:v>
                </c:pt>
                <c:pt idx="13">
                  <c:v>246</c:v>
                </c:pt>
                <c:pt idx="14">
                  <c:v>#N/A</c:v>
                </c:pt>
              </c:numCache>
            </c:numRef>
          </c:val>
          <c:smooth val="0"/>
          <c:extLst>
            <c:ext xmlns:c16="http://schemas.microsoft.com/office/drawing/2014/chart" uri="{C3380CC4-5D6E-409C-BE32-E72D297353CC}">
              <c16:uniqueId val="{00000008-B36D-48A1-A5E4-39EF7FF336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5693</c:v>
                </c:pt>
                <c:pt idx="5">
                  <c:v>5871</c:v>
                </c:pt>
                <c:pt idx="8">
                  <c:v>5799</c:v>
                </c:pt>
                <c:pt idx="11">
                  <c:v>5550</c:v>
                </c:pt>
                <c:pt idx="14">
                  <c:v>5344</c:v>
                </c:pt>
              </c:numCache>
            </c:numRef>
          </c:val>
          <c:extLst>
            <c:ext xmlns:c16="http://schemas.microsoft.com/office/drawing/2014/chart" uri="{C3380CC4-5D6E-409C-BE32-E72D297353CC}">
              <c16:uniqueId val="{00000000-B357-496E-8B10-9A0CFAAA8A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722</c:v>
                </c:pt>
                <c:pt idx="5">
                  <c:v>667</c:v>
                </c:pt>
                <c:pt idx="8">
                  <c:v>571</c:v>
                </c:pt>
                <c:pt idx="11">
                  <c:v>492</c:v>
                </c:pt>
                <c:pt idx="14">
                  <c:v>436</c:v>
                </c:pt>
              </c:numCache>
            </c:numRef>
          </c:val>
          <c:extLst>
            <c:ext xmlns:c16="http://schemas.microsoft.com/office/drawing/2014/chart" uri="{C3380CC4-5D6E-409C-BE32-E72D297353CC}">
              <c16:uniqueId val="{00000001-B357-496E-8B10-9A0CFAAA8A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2919</c:v>
                </c:pt>
                <c:pt idx="5">
                  <c:v>3008</c:v>
                </c:pt>
                <c:pt idx="8">
                  <c:v>2742</c:v>
                </c:pt>
                <c:pt idx="11">
                  <c:v>2762</c:v>
                </c:pt>
                <c:pt idx="14">
                  <c:v>2634</c:v>
                </c:pt>
              </c:numCache>
            </c:numRef>
          </c:val>
          <c:extLst>
            <c:ext xmlns:c16="http://schemas.microsoft.com/office/drawing/2014/chart" uri="{C3380CC4-5D6E-409C-BE32-E72D297353CC}">
              <c16:uniqueId val="{00000002-B357-496E-8B10-9A0CFAAA8A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57-496E-8B10-9A0CFAAA8A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57-496E-8B10-9A0CFAAA8A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65</c:v>
                </c:pt>
                <c:pt idx="9">
                  <c:v>127</c:v>
                </c:pt>
                <c:pt idx="12">
                  <c:v>0</c:v>
                </c:pt>
              </c:numCache>
            </c:numRef>
          </c:val>
          <c:extLst>
            <c:ext xmlns:c16="http://schemas.microsoft.com/office/drawing/2014/chart" uri="{C3380CC4-5D6E-409C-BE32-E72D297353CC}">
              <c16:uniqueId val="{00000005-B357-496E-8B10-9A0CFAAA8A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790</c:v>
                </c:pt>
                <c:pt idx="3">
                  <c:v>789</c:v>
                </c:pt>
                <c:pt idx="6">
                  <c:v>759</c:v>
                </c:pt>
                <c:pt idx="9">
                  <c:v>658</c:v>
                </c:pt>
                <c:pt idx="12">
                  <c:v>626</c:v>
                </c:pt>
              </c:numCache>
            </c:numRef>
          </c:val>
          <c:extLst>
            <c:ext xmlns:c16="http://schemas.microsoft.com/office/drawing/2014/chart" uri="{C3380CC4-5D6E-409C-BE32-E72D297353CC}">
              <c16:uniqueId val="{00000006-B357-496E-8B10-9A0CFAAA8A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2</c:v>
                </c:pt>
                <c:pt idx="6">
                  <c:v>2</c:v>
                </c:pt>
                <c:pt idx="9">
                  <c:v>204</c:v>
                </c:pt>
                <c:pt idx="12">
                  <c:v>203</c:v>
                </c:pt>
              </c:numCache>
            </c:numRef>
          </c:val>
          <c:extLst>
            <c:ext xmlns:c16="http://schemas.microsoft.com/office/drawing/2014/chart" uri="{C3380CC4-5D6E-409C-BE32-E72D297353CC}">
              <c16:uniqueId val="{00000007-B357-496E-8B10-9A0CFAAA8A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145</c:v>
                </c:pt>
                <c:pt idx="3">
                  <c:v>131</c:v>
                </c:pt>
                <c:pt idx="6">
                  <c:v>163</c:v>
                </c:pt>
                <c:pt idx="9">
                  <c:v>156</c:v>
                </c:pt>
                <c:pt idx="12">
                  <c:v>145</c:v>
                </c:pt>
              </c:numCache>
            </c:numRef>
          </c:val>
          <c:extLst>
            <c:ext xmlns:c16="http://schemas.microsoft.com/office/drawing/2014/chart" uri="{C3380CC4-5D6E-409C-BE32-E72D297353CC}">
              <c16:uniqueId val="{00000008-B357-496E-8B10-9A0CFAAA8A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57-496E-8B10-9A0CFAAA8A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9096</c:v>
                </c:pt>
                <c:pt idx="3">
                  <c:v>9372</c:v>
                </c:pt>
                <c:pt idx="6">
                  <c:v>9198</c:v>
                </c:pt>
                <c:pt idx="9">
                  <c:v>8748</c:v>
                </c:pt>
                <c:pt idx="12">
                  <c:v>8349</c:v>
                </c:pt>
              </c:numCache>
            </c:numRef>
          </c:val>
          <c:extLst>
            <c:ext xmlns:c16="http://schemas.microsoft.com/office/drawing/2014/chart" uri="{C3380CC4-5D6E-409C-BE32-E72D297353CC}">
              <c16:uniqueId val="{0000000A-B357-496E-8B10-9A0CFAAA8A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700</c:v>
                </c:pt>
                <c:pt idx="2">
                  <c:v>#N/A</c:v>
                </c:pt>
                <c:pt idx="3">
                  <c:v>#N/A</c:v>
                </c:pt>
                <c:pt idx="4">
                  <c:v>748</c:v>
                </c:pt>
                <c:pt idx="5">
                  <c:v>#N/A</c:v>
                </c:pt>
                <c:pt idx="6">
                  <c:v>#N/A</c:v>
                </c:pt>
                <c:pt idx="7">
                  <c:v>1075</c:v>
                </c:pt>
                <c:pt idx="8">
                  <c:v>#N/A</c:v>
                </c:pt>
                <c:pt idx="9">
                  <c:v>#N/A</c:v>
                </c:pt>
                <c:pt idx="10">
                  <c:v>1090</c:v>
                </c:pt>
                <c:pt idx="11">
                  <c:v>#N/A</c:v>
                </c:pt>
                <c:pt idx="12">
                  <c:v>#N/A</c:v>
                </c:pt>
                <c:pt idx="13">
                  <c:v>911</c:v>
                </c:pt>
                <c:pt idx="14">
                  <c:v>#N/A</c:v>
                </c:pt>
              </c:numCache>
            </c:numRef>
          </c:val>
          <c:smooth val="0"/>
          <c:extLst>
            <c:ext xmlns:c16="http://schemas.microsoft.com/office/drawing/2014/chart" uri="{C3380CC4-5D6E-409C-BE32-E72D297353CC}">
              <c16:uniqueId val="{0000000B-B357-496E-8B10-9A0CFAAA8A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624</c:v>
                </c:pt>
                <c:pt idx="1">
                  <c:v>744</c:v>
                </c:pt>
                <c:pt idx="2">
                  <c:v>688</c:v>
                </c:pt>
              </c:numCache>
            </c:numRef>
          </c:val>
          <c:extLst>
            <c:ext xmlns:c16="http://schemas.microsoft.com/office/drawing/2014/chart" uri="{C3380CC4-5D6E-409C-BE32-E72D297353CC}">
              <c16:uniqueId val="{00000000-49D1-48FE-B864-0B961D5580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683</c:v>
                </c:pt>
                <c:pt idx="1">
                  <c:v>697</c:v>
                </c:pt>
                <c:pt idx="2">
                  <c:v>597</c:v>
                </c:pt>
              </c:numCache>
            </c:numRef>
          </c:val>
          <c:extLst>
            <c:ext xmlns:c16="http://schemas.microsoft.com/office/drawing/2014/chart" uri="{C3380CC4-5D6E-409C-BE32-E72D297353CC}">
              <c16:uniqueId val="{00000001-49D1-48FE-B864-0B961D5580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1283</c:v>
                </c:pt>
                <c:pt idx="1">
                  <c:v>1180</c:v>
                </c:pt>
                <c:pt idx="2">
                  <c:v>1232</c:v>
                </c:pt>
              </c:numCache>
            </c:numRef>
          </c:val>
          <c:extLst>
            <c:ext xmlns:c16="http://schemas.microsoft.com/office/drawing/2014/chart" uri="{C3380CC4-5D6E-409C-BE32-E72D297353CC}">
              <c16:uniqueId val="{00000002-49D1-48FE-B864-0B961D5580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725674718959925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{5C82E459-5A5F-4C2D-B3F6-9B91E5B24C27}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FA5-4611-A720-DCA78BF21C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{F278737E-9ABA-4559-B131-620A7BD90F1B}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A5-4611-A720-DCA78BF21C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{AD3041B5-3E4A-40F6-9245-59E023BF2EB8}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A5-4611-A720-DCA78BF21C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{D85664F1-B3AC-4F73-AF13-7D56439F305F}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A5-4611-A720-DCA78BF21C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{0D61ACD7-1185-4645-A13E-9FC4F3E319B3}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A5-4611-A720-DCA78BF21C66}"/>
                </c:ext>
              </c:extLst>
            </c:dLbl>
            <c:dLbl>
              <c:idx val="8"/>
              <c:layout>
                <c:manualLayout>
                  <c:x val="-2.84352764008465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{31AB9753-C7BA-4B77-98A9-E1E0C3C27E13}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FA5-4611-A720-DCA78BF21C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{8DCB3064-6050-42C0-8D2B-AF5CE231BF8E}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FA5-4611-A720-DCA78BF21C6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{56DC0975-7879-4E3F-8ABE-3D77848008CB}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FA5-4611-A720-DCA78BF21C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{DC026191-A50B-4B44-AE5A-94E2E2C93EB5}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FA5-4611-A720-DCA78BF21C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68.400000000000006</c:v>
                </c:pt>
                <c:pt idx="16">
                  <c:v>71.5</c:v>
                </c:pt>
                <c:pt idx="24">
                  <c:v>72.900000000000006</c:v>
                </c:pt>
                <c:pt idx="32">
                  <c:v>73.599999999999994</c:v>
                </c:pt>
              </c:numCache>
            </c:numRef>
          </c:xVal>
          <c:yVal>
            <c:numRef>
              <c:f>公会計指標分析・財政指標組合せ分析表!$BP$51:$DC$51</c:f>
              <c:numCache>
                <c:formatCode>#,##0.0;"▲ "#,##0.0</c:formatCode>
                <c:ptCount val="40"/>
                <c:pt idx="0">
                  <c:v>26.5</c:v>
                </c:pt>
                <c:pt idx="8">
                  <c:v>28</c:v>
                </c:pt>
                <c:pt idx="16">
                  <c:v>38.200000000000003</c:v>
                </c:pt>
                <c:pt idx="24">
                  <c:v>35.4</c:v>
                </c:pt>
                <c:pt idx="32">
                  <c:v>30</c:v>
                </c:pt>
              </c:numCache>
            </c:numRef>
          </c:yVal>
          <c:smooth val="0"/>
          <c:extLst>
            <c:ext xmlns:c16="http://schemas.microsoft.com/office/drawing/2014/chart" uri="{C3380CC4-5D6E-409C-BE32-E72D297353CC}">
              <c16:uniqueId val="{00000009-9FA5-4611-A720-DCA78BF21C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{0C11D809-9A8A-4335-8B18-836CFAD903A3}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FA5-4611-A720-DCA78BF21C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{601F5629-8BA0-44A6-9AE9-3E4A336A42EB}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A5-4611-A720-DCA78BF21C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{FC6F0FD4-8E67-4C26-B3E1-1D9FA7E1F353}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A5-4611-A720-DCA78BF21C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{B5A803E7-ECAE-43CB-AFE8-682E0B1D29A7}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A5-4611-A720-DCA78BF21C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{3C45E17F-F5B8-4624-BF7A-D05ED33B9A3F}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A5-4611-A720-DCA78BF21C6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{8CF4BEEC-CC43-49D9-98E1-C32272E624FB}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FA5-4611-A720-DCA78BF21C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{FED7AEA0-5463-4F9E-B666-ABE310D0C4BA}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FA5-4611-A720-DCA78BF21C6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{B570A9CF-6E6D-40D4-B7AF-825B6A8545F7}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FA5-4611-A720-DCA78BF21C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{7A2CE86A-E5D1-4D1D-85C8-0596789A4CE1}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FA5-4611-A720-DCA78BF21C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A5-4611-A720-DCA78BF21C6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{C7F0A2FC-6BB4-4897-9B19-C565E48EEE9F}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4C2-46B3-B871-F9B9774DEA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{15217CF9-5C44-4EBF-8825-3D47AA3C6462}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C2-46B3-B871-F9B9774DEA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{D428C5EF-489E-435D-8983-540D36065C26}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C2-46B3-B871-F9B9774DEA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{9255DCF4-B458-460E-AB22-849024B355AA}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C2-46B3-B871-F9B9774DEA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{89E8EDFA-B80C-4EA1-9B1B-2E0430B8E7CC}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C2-46B3-B871-F9B9774DEAE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{7FCE2B7B-67A6-471F-89CB-910F4D989691}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4C2-46B3-B871-F9B9774DEAE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{193B3AF4-74C5-4213-8471-892A99B8681C}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4C2-46B3-B871-F9B9774DEAE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{DD82AFD4-9CBE-471B-B9CA-1203891FF8B0}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4C2-46B3-B871-F9B9774DEA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{9EEB5D46-3886-4148-B9F9-7CBD9F98F690}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4C2-46B3-B871-F9B9774DEA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5.9</c:v>
                </c:pt>
                <c:pt idx="16">
                  <c:v>5.6</c:v>
                </c:pt>
                <c:pt idx="24">
                  <c:v>6.1</c:v>
                </c:pt>
                <c:pt idx="32">
                  <c:v>6.8</c:v>
                </c:pt>
              </c:numCache>
            </c:numRef>
          </c:xVal>
          <c:yVal>
            <c:numRef>
              <c:f>公会計指標分析・財政指標組合せ分析表!$BP$73:$DC$73</c:f>
              <c:numCache>
                <c:formatCode>#,##0.0;"▲ "#,##0.0</c:formatCode>
                <c:ptCount val="40"/>
                <c:pt idx="0">
                  <c:v>26.5</c:v>
                </c:pt>
                <c:pt idx="8">
                  <c:v>28</c:v>
                </c:pt>
                <c:pt idx="16">
                  <c:v>38.200000000000003</c:v>
                </c:pt>
                <c:pt idx="24">
                  <c:v>35.4</c:v>
                </c:pt>
                <c:pt idx="32">
                  <c:v>30</c:v>
                </c:pt>
              </c:numCache>
            </c:numRef>
          </c:yVal>
          <c:smooth val="0"/>
          <c:extLst>
            <c:ext xmlns:c16="http://schemas.microsoft.com/office/drawing/2014/chart" uri="{C3380CC4-5D6E-409C-BE32-E72D297353CC}">
              <c16:uniqueId val="{00000009-A4C2-46B3-B871-F9B9774DEA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4.34959213155358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{0025CBF3-8692-4DA3-B085-7C2E53133E2A}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4C2-46B3-B871-F9B9774DEA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{D0C71B83-85C7-4684-88C2-2BBF2FF7F363}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C2-46B3-B871-F9B9774DEA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{DF674885-BA9B-498F-9BBB-9DB649A7460D}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C2-46B3-B871-F9B9774DEA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{57D7EAD5-F82C-4207-A3EA-6F9DFD43F44F}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C2-46B3-B871-F9B9774DEA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{FE6CEA34-8446-4EA9-915A-D9685D51F93A}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C2-46B3-B871-F9B9774DEAEE}"/>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{8ABEF30E-58E0-4B77-B900-1847C73B69DC}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4C2-46B3-B871-F9B9774DEAEE}"/>
                </c:ext>
              </c:extLst>
            </c:dLbl>
            <c:dLbl>
              <c:idx val="16"/>
              <c:layout>
                <c:manualLayout>
                  <c:x val="-4.490505736590121E-2"/>
                  <c:y val="-6.892065727474422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{151351C5-198E-4FF3-ACD4-F8BE5218FCD5}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4C2-46B3-B871-F9B9774DEAEE}"/>
                </c:ext>
              </c:extLst>
            </c:dLbl>
            <c:dLbl>
              <c:idx val="24"/>
              <c:layout>
                <c:manualLayout>
                  <c:x val="-1.8235628084250027E-2"/>
                  <c:y val="-0.10617080403066771"/>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{E85F2CC7-CBED-4763-95D0-C892DCDCC115}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4C2-46B3-B871-F9B9774DEAEE}"/>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{F2923E7C-CD42-4EEB-A66D-CA71E59066D1}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4C2-46B3-B871-F9B9774DEA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4C2-46B3-B871-F9B9774DEAEE}"/>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ポイント下回っており、景気の低迷や人口減少などにより、町税の伸びが見込めないことが、大きな要因となっている。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・人件費の抑制に努めており、類似団体と比較して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ポイントほど下回っているが、昨年度と比較して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ほど上昇している。これは近年、地方債の借入額が増加していることによる元利償還金額の増加及び物価高騰による物件費の増加が要因となっている。今後については引き続き計画的な地方債の発行と減債基金の運用、また、物件費については計画的な事務の執行、効率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155448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0196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61</xdr:row>
      <xdr:rowOff>157988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019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63</xdr:row>
      <xdr:rowOff>8128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164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70866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0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44,104</a:t>
          </a:r>
          <a:r>
            <a:rPr kumimoji="1" lang="ja-JP" altLang="en-US" sz="1300">
              <a:latin typeface="ＭＳ Ｐゴシック" panose="020B0600070205080204" pitchFamily="50" charset="-128"/>
              <a:ea typeface="ＭＳ Ｐゴシック" panose="020B0600070205080204" pitchFamily="50" charset="-128"/>
            </a:rPr>
            <a:t>円下回っている。人件費については定員適正化計画に基づき定員管理を行い、抑制されているところではあるが、物件費においては保有する公共施設等の維持補修経費が増加していること、また、近年の物価高騰が影響し上昇傾向にある。そのため人件費については引き続き抑制に努め、物件費においては計画的な事務の執行や効率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44276</xdr:rowOff>
    </xdr:from>
    <xdr:to>
      <xdr:col>23</xdr:col>
      <xdr:colOff>133350</xdr:colOff>
      <xdr:row>83</xdr:row>
      <xdr:rowOff>123186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74626"/>
          <a:ext cx="838200" cy="7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9838</xdr:rowOff>
    </xdr:from>
    <xdr:to>
      <xdr:col>19</xdr:col>
      <xdr:colOff>133350</xdr:colOff>
      <xdr:row>83</xdr:row>
      <xdr:rowOff>44276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40188"/>
          <a:ext cx="889000" cy="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32513</xdr:rowOff>
    </xdr:from>
    <xdr:to>
      <xdr:col>15</xdr:col>
      <xdr:colOff>82550</xdr:colOff>
      <xdr:row>83</xdr:row>
      <xdr:rowOff>9838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91413"/>
          <a:ext cx="889000" cy="1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142230</xdr:rowOff>
    </xdr:from>
    <xdr:to>
      <xdr:col>11</xdr:col>
      <xdr:colOff>31750</xdr:colOff>
      <xdr:row>82</xdr:row>
      <xdr:rowOff>32513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29680"/>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72386</xdr:rowOff>
    </xdr:from>
    <xdr:to>
      <xdr:col>23</xdr:col>
      <xdr:colOff>184150</xdr:colOff>
      <xdr:row>84</xdr:row>
      <xdr:rowOff>2536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44463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7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164926</xdr:rowOff>
    </xdr:from>
    <xdr:to>
      <xdr:col>19</xdr:col>
      <xdr:colOff>184150</xdr:colOff>
      <xdr:row>83</xdr:row>
      <xdr:rowOff>95076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79853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130488</xdr:rowOff>
    </xdr:from>
    <xdr:to>
      <xdr:col>15</xdr:col>
      <xdr:colOff>133350</xdr:colOff>
      <xdr:row>83</xdr:row>
      <xdr:rowOff>60638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45415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153163</xdr:rowOff>
    </xdr:from>
    <xdr:to>
      <xdr:col>11</xdr:col>
      <xdr:colOff>82550</xdr:colOff>
      <xdr:row>82</xdr:row>
      <xdr:rowOff>83313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93490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80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91430</xdr:rowOff>
    </xdr:from>
    <xdr:to>
      <xdr:col>7</xdr:col>
      <xdr:colOff>31750</xdr:colOff>
      <xdr:row>82</xdr:row>
      <xdr:rowOff>21580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が、これは団塊世代職員の定年退職により比較的若い世代の管理職登用が増えたことによるものと考えられる。今後も年齢構成の変動により、指数も変動するため、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152929</xdr:rowOff>
    </xdr:from>
    <xdr:to>
      <xdr:col>81</xdr:col>
      <xdr:colOff>44450</xdr:colOff>
      <xdr:row>85</xdr:row>
      <xdr:rowOff>61913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5472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152929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446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84</xdr:row>
      <xdr:rowOff>142875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45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84</xdr:row>
      <xdr:rowOff>132821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145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102129</xdr:rowOff>
    </xdr:from>
    <xdr:to>
      <xdr:col>77</xdr:col>
      <xdr:colOff>95250</xdr:colOff>
      <xdr:row>85</xdr:row>
      <xdr:rowOff>32279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22348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・定員適正化計画に基づいた定員管理を継続して実施しており、類似団体と比較して、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ポイント下回っていることから、今後も計画的な職員採用を堅持し、適正な定員管理に努める。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73533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87343"/>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57848</xdr:rowOff>
    </xdr:from>
    <xdr:to>
      <xdr:col>77</xdr:col>
      <xdr:colOff>44450</xdr:colOff>
      <xdr:row>61</xdr:row>
      <xdr:rowOff>73533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16298"/>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168973</xdr:rowOff>
    </xdr:from>
    <xdr:to>
      <xdr:col>72</xdr:col>
      <xdr:colOff>203200</xdr:colOff>
      <xdr:row>61</xdr:row>
      <xdr:rowOff>57848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559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147256</xdr:rowOff>
    </xdr:from>
    <xdr:to>
      <xdr:col>68</xdr:col>
      <xdr:colOff>152400</xdr:colOff>
      <xdr:row>60</xdr:row>
      <xdr:rowOff>168973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3425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149543</xdr:rowOff>
    </xdr:from>
    <xdr:to>
      <xdr:col>81</xdr:col>
      <xdr:colOff>95250</xdr:colOff>
      <xdr:row>61</xdr:row>
      <xdr:rowOff>79693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166070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22733</xdr:rowOff>
    </xdr:from>
    <xdr:to>
      <xdr:col>77</xdr:col>
      <xdr:colOff>95250</xdr:colOff>
      <xdr:row>61</xdr:row>
      <xdr:rowOff>124333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134510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5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7048</xdr:rowOff>
    </xdr:from>
    <xdr:to>
      <xdr:col>73</xdr:col>
      <xdr:colOff>44450</xdr:colOff>
      <xdr:row>61</xdr:row>
      <xdr:rowOff>108648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118825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118173</xdr:rowOff>
    </xdr:from>
    <xdr:to>
      <xdr:col>68</xdr:col>
      <xdr:colOff>203200</xdr:colOff>
      <xdr:row>61</xdr:row>
      <xdr:rowOff>48323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58500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7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36783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これは近年、地方債の借入が増加していることによる元利償還金の増加によるものと考えられる。今後予定される大規模事業の実施により、比率が上昇する見込みであることから、低利率債への借換や普通建設事業の選択と計画的な執行、各種基金への積み立てを行い公債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41063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713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156210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140123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3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140123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0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ポイント減少しているが、今後において大規模な事業を実施する予定があり、増加することが考えられる。引き続き各種基金へ計画的な積立を行い、将来負担比率の抑制に努める。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86179</xdr:rowOff>
    </xdr:from>
    <xdr:to>
      <xdr:col>81</xdr:col>
      <xdr:colOff>44450</xdr:colOff>
      <xdr:row>15</xdr:row>
      <xdr:rowOff>148227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5792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8950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199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63198</xdr:rowOff>
    </xdr:from>
    <xdr:to>
      <xdr:col>72</xdr:col>
      <xdr:colOff>203200</xdr:colOff>
      <xdr:row>16</xdr:row>
      <xdr:rowOff>8950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3494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45962</xdr:rowOff>
    </xdr:from>
    <xdr:to>
      <xdr:col>68</xdr:col>
      <xdr:colOff>152400</xdr:colOff>
      <xdr:row>15</xdr:row>
      <xdr:rowOff>63198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177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35379</xdr:rowOff>
    </xdr:from>
    <xdr:to>
      <xdr:col>81</xdr:col>
      <xdr:colOff>95250</xdr:colOff>
      <xdr:row>15</xdr:row>
      <xdr:rowOff>136979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7456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97427</xdr:rowOff>
    </xdr:from>
    <xdr:to>
      <xdr:col>77</xdr:col>
      <xdr:colOff>95250</xdr:colOff>
      <xdr:row>16</xdr:row>
      <xdr:rowOff>27577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12354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5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44527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12398</xdr:rowOff>
    </xdr:from>
    <xdr:to>
      <xdr:col>68</xdr:col>
      <xdr:colOff>203200</xdr:colOff>
      <xdr:row>15</xdr:row>
      <xdr:rowOff>113998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98775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166612</xdr:rowOff>
    </xdr:from>
    <xdr:to>
      <xdr:col>64</xdr:col>
      <xdr:colOff>152400</xdr:colOff>
      <xdr:row>15</xdr:row>
      <xdr:rowOff>96762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81539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ポイント下回っているが、経常収支比率に占める割合は、依然として高いことから、今後も定員適正化計画に基づいた定員管理を行い、抑制に努める。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ポイント上回っており、公共施設の管理経費等の増加により上昇傾向にあるため、今後において引き続き管理経費の抑制に努め、もしくは指定管理制度の導入を検討する。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167005</xdr:rowOff>
    </xdr:from>
    <xdr:to>
      <xdr:col>82</xdr:col>
      <xdr:colOff>107950</xdr:colOff>
      <xdr:row>17</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1020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559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387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138430</xdr:rowOff>
    </xdr:from>
    <xdr:to>
      <xdr:col>69</xdr:col>
      <xdr:colOff>92075</xdr:colOff>
      <xdr:row>15</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387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36195</xdr:rowOff>
    </xdr:from>
    <xdr:to>
      <xdr:col>82</xdr:col>
      <xdr:colOff>158750</xdr:colOff>
      <xdr:row>17</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8272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116205</xdr:rowOff>
    </xdr:from>
    <xdr:to>
      <xdr:col>78</xdr:col>
      <xdr:colOff>120650</xdr:colOff>
      <xdr:row>17</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31132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81915</xdr:rowOff>
    </xdr:from>
    <xdr:to>
      <xdr:col>65</xdr:col>
      <xdr:colOff>53975</xdr:colOff>
      <xdr:row>16</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ポイント増加している。これは教育費における就学援助事業が要因と考えられる。引き続き正確な資格審査を行い上昇抑制に努める。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ポイント下回っているが、今後も他会計での経費節減を行うことで、普通会計から特別会計への繰出の抑制に努める。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09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09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55</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ポイント下回っているが、補助金等の見直しによるもので、引き続き補助金の見直しを行い抑制に努める。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ポイント上回っているが、これは大型事業であった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に係る元利償還金や近年過疎対策事業債の借入額増加していることによる元利償還金の増加によるものと考えられる。今後も大規模な整備事業等の実施により増加が見込まれることから計画的な地方債の発行と減債基金の運用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676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7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057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ポイント下回っているが、今後も経常経費の縮減を図り、事務費の抑制に努める。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73660</xdr:rowOff>
    </xdr:from>
    <xdr:to>
      <xdr:col>82</xdr:col>
      <xdr:colOff>107950</xdr:colOff>
      <xdr:row>75</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324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73660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05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0574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76</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390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22860</xdr:rowOff>
    </xdr:from>
    <xdr:to>
      <xdr:col>78</xdr:col>
      <xdr:colOff>120650</xdr:colOff>
      <xdr:row>75</xdr:row>
      <xdr:rowOff>124460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134637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69867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16941</xdr:rowOff>
    </xdr:from>
    <xdr:to>
      <xdr:col>29</xdr:col>
      <xdr:colOff>127000</xdr:colOff>
      <xdr:row>18</xdr:row>
      <xdr:rowOff>33186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0666"/>
          <a:ext cx="647700" cy="1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33186</xdr:rowOff>
    </xdr:from>
    <xdr:to>
      <xdr:col>26</xdr:col>
      <xdr:colOff>50800</xdr:colOff>
      <xdr:row>18</xdr:row>
      <xdr:rowOff>66410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6911"/>
          <a:ext cx="698500" cy="3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66410</xdr:rowOff>
    </xdr:from>
    <xdr:to>
      <xdr:col>22</xdr:col>
      <xdr:colOff>114300</xdr:colOff>
      <xdr:row>18</xdr:row>
      <xdr:rowOff>81740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0135"/>
          <a:ext cx="698500" cy="1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81740</xdr:rowOff>
    </xdr:from>
    <xdr:to>
      <xdr:col>18</xdr:col>
      <xdr:colOff>177800</xdr:colOff>
      <xdr:row>18</xdr:row>
      <xdr:rowOff>93513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5465"/>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137591</xdr:rowOff>
    </xdr:from>
    <xdr:to>
      <xdr:col>29</xdr:col>
      <xdr:colOff>177800</xdr:colOff>
      <xdr:row>18</xdr:row>
      <xdr:rowOff>67741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109668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153836</xdr:rowOff>
    </xdr:from>
    <xdr:to>
      <xdr:col>26</xdr:col>
      <xdr:colOff>101600</xdr:colOff>
      <xdr:row>18</xdr:row>
      <xdr:rowOff>83986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68763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15610</xdr:rowOff>
    </xdr:from>
    <xdr:to>
      <xdr:col>22</xdr:col>
      <xdr:colOff>165100</xdr:colOff>
      <xdr:row>18</xdr:row>
      <xdr:rowOff>117210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30940</xdr:rowOff>
    </xdr:from>
    <xdr:to>
      <xdr:col>19</xdr:col>
      <xdr:colOff>38100</xdr:colOff>
      <xdr:row>18</xdr:row>
      <xdr:rowOff>132540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42713</xdr:rowOff>
    </xdr:from>
    <xdr:to>
      <xdr:col>15</xdr:col>
      <xdr:colOff>101600</xdr:colOff>
      <xdr:row>18</xdr:row>
      <xdr:rowOff>144313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129090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6659</xdr:rowOff>
    </xdr:from>
    <xdr:to>
      <xdr:col>29</xdr:col>
      <xdr:colOff>127000</xdr:colOff>
      <xdr:row>36</xdr:row>
      <xdr:rowOff>159592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9909"/>
          <a:ext cx="647700" cy="15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159592</xdr:rowOff>
    </xdr:from>
    <xdr:to>
      <xdr:col>26</xdr:col>
      <xdr:colOff>50800</xdr:colOff>
      <xdr:row>37</xdr:row>
      <xdr:rowOff>37797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2842"/>
          <a:ext cx="698500" cy="4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37797</xdr:rowOff>
    </xdr:from>
    <xdr:to>
      <xdr:col>22</xdr:col>
      <xdr:colOff>114300</xdr:colOff>
      <xdr:row>37</xdr:row>
      <xdr:rowOff>82210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2497"/>
          <a:ext cx="698500" cy="4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82210</xdr:rowOff>
    </xdr:from>
    <xdr:to>
      <xdr:col>18</xdr:col>
      <xdr:colOff>177800</xdr:colOff>
      <xdr:row>37</xdr:row>
      <xdr:rowOff>162221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6910"/>
          <a:ext cx="698500" cy="8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298759</xdr:rowOff>
    </xdr:from>
    <xdr:to>
      <xdr:col>29</xdr:col>
      <xdr:colOff>177800</xdr:colOff>
      <xdr:row>36</xdr:row>
      <xdr:rowOff>57459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270836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8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108792</xdr:rowOff>
    </xdr:from>
    <xdr:to>
      <xdr:col>26</xdr:col>
      <xdr:colOff>101600</xdr:colOff>
      <xdr:row>37</xdr:row>
      <xdr:rowOff>38942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158447</xdr:rowOff>
    </xdr:from>
    <xdr:to>
      <xdr:col>22</xdr:col>
      <xdr:colOff>165100</xdr:colOff>
      <xdr:row>37</xdr:row>
      <xdr:rowOff>88597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73374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31410</xdr:rowOff>
    </xdr:from>
    <xdr:to>
      <xdr:col>19</xdr:col>
      <xdr:colOff>38100</xdr:colOff>
      <xdr:row>37</xdr:row>
      <xdr:rowOff>133010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117787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111421</xdr:rowOff>
    </xdr:from>
    <xdr:to>
      <xdr:col>15</xdr:col>
      <xdr:colOff>101600</xdr:colOff>
      <xdr:row>37</xdr:row>
      <xdr:rowOff>213021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197798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132465</xdr:rowOff>
    </xdr:from>
    <xdr:to>
      <xdr:col>24</xdr:col>
      <xdr:colOff>63500</xdr:colOff>
      <xdr:row>36</xdr:row>
      <xdr:rowOff>144283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04665"/>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144283</xdr:rowOff>
    </xdr:from>
    <xdr:to>
      <xdr:col>19</xdr:col>
      <xdr:colOff>177800</xdr:colOff>
      <xdr:row>37</xdr:row>
      <xdr:rowOff>21742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16483"/>
          <a:ext cx="8890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21742</xdr:rowOff>
    </xdr:from>
    <xdr:to>
      <xdr:col>15</xdr:col>
      <xdr:colOff>50800</xdr:colOff>
      <xdr:row>37</xdr:row>
      <xdr:rowOff>83641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65392"/>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83641</xdr:rowOff>
    </xdr:from>
    <xdr:to>
      <xdr:col>10</xdr:col>
      <xdr:colOff>114300</xdr:colOff>
      <xdr:row>37</xdr:row>
      <xdr:rowOff>120057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27291"/>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81665</xdr:rowOff>
    </xdr:from>
    <xdr:to>
      <xdr:col>24</xdr:col>
      <xdr:colOff>114300</xdr:colOff>
      <xdr:row>37</xdr:row>
      <xdr:rowOff>11815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60092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93483</xdr:rowOff>
    </xdr:from>
    <xdr:to>
      <xdr:col>20</xdr:col>
      <xdr:colOff>38100</xdr:colOff>
      <xdr:row>37</xdr:row>
      <xdr:rowOff>23633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14760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142392</xdr:rowOff>
    </xdr:from>
    <xdr:to>
      <xdr:col>15</xdr:col>
      <xdr:colOff>101600</xdr:colOff>
      <xdr:row>37</xdr:row>
      <xdr:rowOff>72542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63669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32841</xdr:rowOff>
    </xdr:from>
    <xdr:to>
      <xdr:col>10</xdr:col>
      <xdr:colOff>165100</xdr:colOff>
      <xdr:row>37</xdr:row>
      <xdr:rowOff>134441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125568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69257</xdr:rowOff>
    </xdr:from>
    <xdr:to>
      <xdr:col>6</xdr:col>
      <xdr:colOff>38100</xdr:colOff>
      <xdr:row>37</xdr:row>
      <xdr:rowOff>170858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12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161985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0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120720</xdr:rowOff>
    </xdr:from>
    <xdr:to>
      <xdr:col>24</xdr:col>
      <xdr:colOff>63500</xdr:colOff>
      <xdr:row>57</xdr:row>
      <xdr:rowOff>54873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1920"/>
          <a:ext cx="838200" cy="1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54873</xdr:rowOff>
    </xdr:from>
    <xdr:to>
      <xdr:col>19</xdr:col>
      <xdr:colOff>177800</xdr:colOff>
      <xdr:row>57</xdr:row>
      <xdr:rowOff>76247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752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76247</xdr:rowOff>
    </xdr:from>
    <xdr:to>
      <xdr:col>15</xdr:col>
      <xdr:colOff>50800</xdr:colOff>
      <xdr:row>58</xdr:row>
      <xdr:rowOff>56493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8897"/>
          <a:ext cx="889000" cy="1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56493</xdr:rowOff>
    </xdr:from>
    <xdr:to>
      <xdr:col>10</xdr:col>
      <xdr:colOff>114300</xdr:colOff>
      <xdr:row>58</xdr:row>
      <xdr:rowOff>139514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0593"/>
          <a:ext cx="889000" cy="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69920</xdr:rowOff>
    </xdr:from>
    <xdr:to>
      <xdr:col>24</xdr:col>
      <xdr:colOff>114300</xdr:colOff>
      <xdr:row>57</xdr:row>
      <xdr:rowOff>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92797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4073</xdr:rowOff>
    </xdr:from>
    <xdr:to>
      <xdr:col>20</xdr:col>
      <xdr:colOff>38100</xdr:colOff>
      <xdr:row>57</xdr:row>
      <xdr:rowOff>105673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122200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25447</xdr:rowOff>
    </xdr:from>
    <xdr:to>
      <xdr:col>15</xdr:col>
      <xdr:colOff>101600</xdr:colOff>
      <xdr:row>57</xdr:row>
      <xdr:rowOff>127047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143574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5693</xdr:rowOff>
    </xdr:from>
    <xdr:to>
      <xdr:col>10</xdr:col>
      <xdr:colOff>165100</xdr:colOff>
      <xdr:row>58</xdr:row>
      <xdr:rowOff>107293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123820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88714</xdr:rowOff>
    </xdr:from>
    <xdr:to>
      <xdr:col>6</xdr:col>
      <xdr:colOff>38100</xdr:colOff>
      <xdr:row>59</xdr:row>
      <xdr:rowOff>18864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9991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2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157511</xdr:rowOff>
    </xdr:from>
    <xdr:to>
      <xdr:col>24</xdr:col>
      <xdr:colOff>63500</xdr:colOff>
      <xdr:row>77</xdr:row>
      <xdr:rowOff>160789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9161"/>
          <a:ext cx="8382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160789</xdr:rowOff>
    </xdr:from>
    <xdr:to>
      <xdr:col>19</xdr:col>
      <xdr:colOff>177800</xdr:colOff>
      <xdr:row>77</xdr:row>
      <xdr:rowOff>166027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243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166027</xdr:rowOff>
    </xdr:from>
    <xdr:to>
      <xdr:col>15</xdr:col>
      <xdr:colOff>50800</xdr:colOff>
      <xdr:row>78</xdr:row>
      <xdr:rowOff>1378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7677"/>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132404</xdr:rowOff>
    </xdr:from>
    <xdr:to>
      <xdr:col>10</xdr:col>
      <xdr:colOff>114300</xdr:colOff>
      <xdr:row>78</xdr:row>
      <xdr:rowOff>1378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4054"/>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106711</xdr:rowOff>
    </xdr:from>
    <xdr:to>
      <xdr:col>24</xdr:col>
      <xdr:colOff>114300</xdr:colOff>
      <xdr:row>78</xdr:row>
      <xdr:rowOff>36861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109989</xdr:rowOff>
    </xdr:from>
    <xdr:to>
      <xdr:col>20</xdr:col>
      <xdr:colOff>38100</xdr:colOff>
      <xdr:row>78</xdr:row>
      <xdr:rowOff>40139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31266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115227</xdr:rowOff>
    </xdr:from>
    <xdr:to>
      <xdr:col>15</xdr:col>
      <xdr:colOff>101600</xdr:colOff>
      <xdr:row>78</xdr:row>
      <xdr:rowOff>45377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36504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122028</xdr:rowOff>
    </xdr:from>
    <xdr:to>
      <xdr:col>10</xdr:col>
      <xdr:colOff>165100</xdr:colOff>
      <xdr:row>78</xdr:row>
      <xdr:rowOff>52178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43305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81604</xdr:rowOff>
    </xdr:from>
    <xdr:to>
      <xdr:col>6</xdr:col>
      <xdr:colOff>38100</xdr:colOff>
      <xdr:row>78</xdr:row>
      <xdr:rowOff>11754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2881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161384</xdr:rowOff>
    </xdr:from>
    <xdr:to>
      <xdr:col>24</xdr:col>
      <xdr:colOff>63500</xdr:colOff>
      <xdr:row>94</xdr:row>
      <xdr:rowOff>146569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06234"/>
          <a:ext cx="838200" cy="1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161384</xdr:rowOff>
    </xdr:from>
    <xdr:to>
      <xdr:col>19</xdr:col>
      <xdr:colOff>177800</xdr:colOff>
      <xdr:row>96</xdr:row>
      <xdr:rowOff>39432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06234"/>
          <a:ext cx="889000" cy="3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39432</xdr:rowOff>
    </xdr:from>
    <xdr:to>
      <xdr:col>15</xdr:col>
      <xdr:colOff>50800</xdr:colOff>
      <xdr:row>96</xdr:row>
      <xdr:rowOff>59548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9863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59548</xdr:rowOff>
    </xdr:from>
    <xdr:to>
      <xdr:col>10</xdr:col>
      <xdr:colOff>114300</xdr:colOff>
      <xdr:row>96</xdr:row>
      <xdr:rowOff>76389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8748"/>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95769</xdr:rowOff>
    </xdr:from>
    <xdr:to>
      <xdr:col>24</xdr:col>
      <xdr:colOff>114300</xdr:colOff>
      <xdr:row>95</xdr:row>
      <xdr:rowOff>25919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118646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110584</xdr:rowOff>
    </xdr:from>
    <xdr:to>
      <xdr:col>20</xdr:col>
      <xdr:colOff>38100</xdr:colOff>
      <xdr:row>94</xdr:row>
      <xdr:rowOff>40734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57261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160082</xdr:rowOff>
    </xdr:from>
    <xdr:to>
      <xdr:col>15</xdr:col>
      <xdr:colOff>101600</xdr:colOff>
      <xdr:row>96</xdr:row>
      <xdr:rowOff>90232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106759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8748</xdr:rowOff>
    </xdr:from>
    <xdr:to>
      <xdr:col>10</xdr:col>
      <xdr:colOff>165100</xdr:colOff>
      <xdr:row>96</xdr:row>
      <xdr:rowOff>110348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126875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25589</xdr:rowOff>
    </xdr:from>
    <xdr:to>
      <xdr:col>6</xdr:col>
      <xdr:colOff>38100</xdr:colOff>
      <xdr:row>96</xdr:row>
      <xdr:rowOff>127189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133514</xdr:rowOff>
    </xdr:from>
    <xdr:to>
      <xdr:col>55</xdr:col>
      <xdr:colOff>0</xdr:colOff>
      <xdr:row>37</xdr:row>
      <xdr:rowOff>140171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7164"/>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11090</xdr:rowOff>
    </xdr:from>
    <xdr:to>
      <xdr:col>50</xdr:col>
      <xdr:colOff>114300</xdr:colOff>
      <xdr:row>37</xdr:row>
      <xdr:rowOff>140171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40390"/>
          <a:ext cx="889000" cy="6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11090</xdr:rowOff>
    </xdr:from>
    <xdr:to>
      <xdr:col>45</xdr:col>
      <xdr:colOff>177800</xdr:colOff>
      <xdr:row>37</xdr:row>
      <xdr:rowOff>169139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40390"/>
          <a:ext cx="889000" cy="67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159908</xdr:rowOff>
    </xdr:from>
    <xdr:to>
      <xdr:col>41</xdr:col>
      <xdr:colOff>50800</xdr:colOff>
      <xdr:row>37</xdr:row>
      <xdr:rowOff>169139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3558"/>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82714</xdr:rowOff>
    </xdr:from>
    <xdr:to>
      <xdr:col>55</xdr:col>
      <xdr:colOff>50800</xdr:colOff>
      <xdr:row>38</xdr:row>
      <xdr:rowOff>12864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61141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89371</xdr:rowOff>
    </xdr:from>
    <xdr:to>
      <xdr:col>50</xdr:col>
      <xdr:colOff>165100</xdr:colOff>
      <xdr:row>38</xdr:row>
      <xdr:rowOff>19521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10648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131740</xdr:rowOff>
    </xdr:from>
    <xdr:to>
      <xdr:col>46</xdr:col>
      <xdr:colOff>38100</xdr:colOff>
      <xdr:row>34</xdr:row>
      <xdr:rowOff>61890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53017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118339</xdr:rowOff>
    </xdr:from>
    <xdr:to>
      <xdr:col>41</xdr:col>
      <xdr:colOff>101600</xdr:colOff>
      <xdr:row>38</xdr:row>
      <xdr:rowOff>48489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39616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109108</xdr:rowOff>
    </xdr:from>
    <xdr:to>
      <xdr:col>36</xdr:col>
      <xdr:colOff>165100</xdr:colOff>
      <xdr:row>38</xdr:row>
      <xdr:rowOff>39258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30385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113052</xdr:rowOff>
    </xdr:from>
    <xdr:to>
      <xdr:col>55</xdr:col>
      <xdr:colOff>0</xdr:colOff>
      <xdr:row>57</xdr:row>
      <xdr:rowOff>33582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14252"/>
          <a:ext cx="838200" cy="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147913</xdr:rowOff>
    </xdr:from>
    <xdr:to>
      <xdr:col>50</xdr:col>
      <xdr:colOff>114300</xdr:colOff>
      <xdr:row>57</xdr:row>
      <xdr:rowOff>33582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9113"/>
          <a:ext cx="889000" cy="5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147913</xdr:rowOff>
    </xdr:from>
    <xdr:to>
      <xdr:col>45</xdr:col>
      <xdr:colOff>177800</xdr:colOff>
      <xdr:row>57</xdr:row>
      <xdr:rowOff>19719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49113"/>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83277</xdr:rowOff>
    </xdr:from>
    <xdr:to>
      <xdr:col>41</xdr:col>
      <xdr:colOff>50800</xdr:colOff>
      <xdr:row>57</xdr:row>
      <xdr:rowOff>19719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84477"/>
          <a:ext cx="889000" cy="10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62252</xdr:rowOff>
    </xdr:from>
    <xdr:to>
      <xdr:col>55</xdr:col>
      <xdr:colOff>50800</xdr:colOff>
      <xdr:row>56</xdr:row>
      <xdr:rowOff>163852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40679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4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154232</xdr:rowOff>
    </xdr:from>
    <xdr:to>
      <xdr:col>50</xdr:col>
      <xdr:colOff>165100</xdr:colOff>
      <xdr:row>57</xdr:row>
      <xdr:rowOff>84382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75509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4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97113</xdr:rowOff>
    </xdr:from>
    <xdr:to>
      <xdr:col>46</xdr:col>
      <xdr:colOff>38100</xdr:colOff>
      <xdr:row>57</xdr:row>
      <xdr:rowOff>27263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18390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9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140369</xdr:rowOff>
    </xdr:from>
    <xdr:to>
      <xdr:col>41</xdr:col>
      <xdr:colOff>101600</xdr:colOff>
      <xdr:row>57</xdr:row>
      <xdr:rowOff>70519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61646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3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32477</xdr:rowOff>
    </xdr:from>
    <xdr:to>
      <xdr:col>36</xdr:col>
      <xdr:colOff>165100</xdr:colOff>
      <xdr:row>56</xdr:row>
      <xdr:rowOff>134077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150604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0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47174</xdr:rowOff>
    </xdr:from>
    <xdr:to>
      <xdr:col>55</xdr:col>
      <xdr:colOff>0</xdr:colOff>
      <xdr:row>78</xdr:row>
      <xdr:rowOff>7634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48824"/>
          <a:ext cx="8382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112771</xdr:rowOff>
    </xdr:from>
    <xdr:to>
      <xdr:col>50</xdr:col>
      <xdr:colOff>114300</xdr:colOff>
      <xdr:row>78</xdr:row>
      <xdr:rowOff>7634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14421"/>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112771</xdr:rowOff>
    </xdr:from>
    <xdr:to>
      <xdr:col>45</xdr:col>
      <xdr:colOff>177800</xdr:colOff>
      <xdr:row>78</xdr:row>
      <xdr:rowOff>116112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14421"/>
          <a:ext cx="889000" cy="1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26885</xdr:rowOff>
    </xdr:from>
    <xdr:to>
      <xdr:col>41</xdr:col>
      <xdr:colOff>50800</xdr:colOff>
      <xdr:row>78</xdr:row>
      <xdr:rowOff>116112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28535"/>
          <a:ext cx="889000" cy="2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167824</xdr:rowOff>
    </xdr:from>
    <xdr:to>
      <xdr:col>55</xdr:col>
      <xdr:colOff>50800</xdr:colOff>
      <xdr:row>77</xdr:row>
      <xdr:rowOff>97974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19251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128284</xdr:rowOff>
    </xdr:from>
    <xdr:to>
      <xdr:col>50</xdr:col>
      <xdr:colOff>165100</xdr:colOff>
      <xdr:row>78</xdr:row>
      <xdr:rowOff>58434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74961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61971</xdr:rowOff>
    </xdr:from>
    <xdr:to>
      <xdr:col>46</xdr:col>
      <xdr:colOff>38100</xdr:colOff>
      <xdr:row>77</xdr:row>
      <xdr:rowOff>163571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65312</xdr:rowOff>
    </xdr:from>
    <xdr:to>
      <xdr:col>41</xdr:col>
      <xdr:colOff>101600</xdr:colOff>
      <xdr:row>78</xdr:row>
      <xdr:rowOff>166912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147535</xdr:rowOff>
    </xdr:from>
    <xdr:to>
      <xdr:col>36</xdr:col>
      <xdr:colOff>165100</xdr:colOff>
      <xdr:row>77</xdr:row>
      <xdr:rowOff>77685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94213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164567</xdr:rowOff>
    </xdr:from>
    <xdr:to>
      <xdr:col>55</xdr:col>
      <xdr:colOff>0</xdr:colOff>
      <xdr:row>98</xdr:row>
      <xdr:rowOff>9561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95217"/>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171131</xdr:rowOff>
    </xdr:from>
    <xdr:to>
      <xdr:col>50</xdr:col>
      <xdr:colOff>114300</xdr:colOff>
      <xdr:row>98</xdr:row>
      <xdr:rowOff>9561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01781"/>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104111</xdr:rowOff>
    </xdr:from>
    <xdr:to>
      <xdr:col>45</xdr:col>
      <xdr:colOff>177800</xdr:colOff>
      <xdr:row>97</xdr:row>
      <xdr:rowOff>171131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34761"/>
          <a:ext cx="889000" cy="6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104111</xdr:rowOff>
    </xdr:from>
    <xdr:to>
      <xdr:col>41</xdr:col>
      <xdr:colOff>50800</xdr:colOff>
      <xdr:row>98</xdr:row>
      <xdr:rowOff>42188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4761"/>
          <a:ext cx="889000" cy="10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113767</xdr:rowOff>
    </xdr:from>
    <xdr:to>
      <xdr:col>55</xdr:col>
      <xdr:colOff>50800</xdr:colOff>
      <xdr:row>98</xdr:row>
      <xdr:rowOff>43917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92194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130211</xdr:rowOff>
    </xdr:from>
    <xdr:to>
      <xdr:col>50</xdr:col>
      <xdr:colOff>165100</xdr:colOff>
      <xdr:row>98</xdr:row>
      <xdr:rowOff>60361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51488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120331</xdr:rowOff>
    </xdr:from>
    <xdr:to>
      <xdr:col>46</xdr:col>
      <xdr:colOff>38100</xdr:colOff>
      <xdr:row>98</xdr:row>
      <xdr:rowOff>50481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53311</xdr:rowOff>
    </xdr:from>
    <xdr:to>
      <xdr:col>41</xdr:col>
      <xdr:colOff>101600</xdr:colOff>
      <xdr:row>97</xdr:row>
      <xdr:rowOff>154911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146038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162838</xdr:rowOff>
    </xdr:from>
    <xdr:to>
      <xdr:col>36</xdr:col>
      <xdr:colOff>165100</xdr:colOff>
      <xdr:row>98</xdr:row>
      <xdr:rowOff>92988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84115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20256</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06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159576</xdr:rowOff>
    </xdr:from>
    <xdr:to>
      <xdr:col>71</xdr:col>
      <xdr:colOff>177800</xdr:colOff>
      <xdr:row>39</xdr:row>
      <xdr:rowOff>20256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74676"/>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140906</xdr:rowOff>
    </xdr:from>
    <xdr:to>
      <xdr:col>72</xdr:col>
      <xdr:colOff>38100</xdr:colOff>
      <xdr:row>39</xdr:row>
      <xdr:rowOff>71056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62183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108776</xdr:rowOff>
    </xdr:from>
    <xdr:to>
      <xdr:col>67</xdr:col>
      <xdr:colOff>101600</xdr:colOff>
      <xdr:row>39</xdr:row>
      <xdr:rowOff>38926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30053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82245</xdr:rowOff>
    </xdr:from>
    <xdr:to>
      <xdr:col>85</xdr:col>
      <xdr:colOff>127000</xdr:colOff>
      <xdr:row>75</xdr:row>
      <xdr:rowOff>117095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40995"/>
          <a:ext cx="838200" cy="3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117095</xdr:rowOff>
    </xdr:from>
    <xdr:to>
      <xdr:col>81</xdr:col>
      <xdr:colOff>50800</xdr:colOff>
      <xdr:row>76</xdr:row>
      <xdr:rowOff>8376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75845"/>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8376</xdr:rowOff>
    </xdr:from>
    <xdr:to>
      <xdr:col>76</xdr:col>
      <xdr:colOff>114300</xdr:colOff>
      <xdr:row>76</xdr:row>
      <xdr:rowOff>56566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38576"/>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56566</xdr:rowOff>
    </xdr:from>
    <xdr:to>
      <xdr:col>71</xdr:col>
      <xdr:colOff>177800</xdr:colOff>
      <xdr:row>76</xdr:row>
      <xdr:rowOff>83773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86766"/>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31445</xdr:rowOff>
    </xdr:from>
    <xdr:to>
      <xdr:col>85</xdr:col>
      <xdr:colOff>177800</xdr:colOff>
      <xdr:row>75</xdr:row>
      <xdr:rowOff>133045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54322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4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66295</xdr:rowOff>
    </xdr:from>
    <xdr:to>
      <xdr:col>81</xdr:col>
      <xdr:colOff>101600</xdr:colOff>
      <xdr:row>75</xdr:row>
      <xdr:rowOff>167895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12972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129027</xdr:rowOff>
    </xdr:from>
    <xdr:to>
      <xdr:col>76</xdr:col>
      <xdr:colOff>165100</xdr:colOff>
      <xdr:row>76</xdr:row>
      <xdr:rowOff>59178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877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75704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6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5766</xdr:rowOff>
    </xdr:from>
    <xdr:to>
      <xdr:col>72</xdr:col>
      <xdr:colOff>38100</xdr:colOff>
      <xdr:row>76</xdr:row>
      <xdr:rowOff>107366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123893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1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32973</xdr:rowOff>
    </xdr:from>
    <xdr:to>
      <xdr:col>67</xdr:col>
      <xdr:colOff>101600</xdr:colOff>
      <xdr:row>76</xdr:row>
      <xdr:rowOff>134573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151100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3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63316</xdr:rowOff>
    </xdr:from>
    <xdr:to>
      <xdr:col>85</xdr:col>
      <xdr:colOff>127000</xdr:colOff>
      <xdr:row>97</xdr:row>
      <xdr:rowOff>87148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93966"/>
          <a:ext cx="8382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63316</xdr:rowOff>
    </xdr:from>
    <xdr:to>
      <xdr:col>81</xdr:col>
      <xdr:colOff>50800</xdr:colOff>
      <xdr:row>98</xdr:row>
      <xdr:rowOff>45838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93966"/>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160215</xdr:rowOff>
    </xdr:from>
    <xdr:to>
      <xdr:col>76</xdr:col>
      <xdr:colOff>114300</xdr:colOff>
      <xdr:row>98</xdr:row>
      <xdr:rowOff>45838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90865"/>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160215</xdr:rowOff>
    </xdr:from>
    <xdr:to>
      <xdr:col>71</xdr:col>
      <xdr:colOff>177800</xdr:colOff>
      <xdr:row>98</xdr:row>
      <xdr:rowOff>146597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90865"/>
          <a:ext cx="889000" cy="1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36348</xdr:rowOff>
    </xdr:from>
    <xdr:to>
      <xdr:col>85</xdr:col>
      <xdr:colOff>177800</xdr:colOff>
      <xdr:row>97</xdr:row>
      <xdr:rowOff>137948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59225</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12516</xdr:rowOff>
    </xdr:from>
    <xdr:to>
      <xdr:col>81</xdr:col>
      <xdr:colOff>101600</xdr:colOff>
      <xdr:row>97</xdr:row>
      <xdr:rowOff>114116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130643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166488</xdr:rowOff>
    </xdr:from>
    <xdr:to>
      <xdr:col>76</xdr:col>
      <xdr:colOff>165100</xdr:colOff>
      <xdr:row>98</xdr:row>
      <xdr:rowOff>96638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87765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109415</xdr:rowOff>
    </xdr:from>
    <xdr:to>
      <xdr:col>72</xdr:col>
      <xdr:colOff>38100</xdr:colOff>
      <xdr:row>98</xdr:row>
      <xdr:rowOff>39565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56092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95797</xdr:rowOff>
    </xdr:from>
    <xdr:to>
      <xdr:col>67</xdr:col>
      <xdr:colOff>101600</xdr:colOff>
      <xdr:row>99</xdr:row>
      <xdr:rowOff>25947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17074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35093</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864393"/>
          <a:ext cx="1269" cy="79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153220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6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35093</xdr:rowOff>
    </xdr:from>
    <xdr:to>
      <xdr:col>116</xdr:col>
      <xdr:colOff>152400</xdr:colOff>
      <xdr:row>34</xdr:row>
      <xdr:rowOff>35093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86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25983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69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xdr:rowOff>
    </xdr:from>
    <xdr:to>
      <xdr:col>116</xdr:col>
      <xdr:colOff>114300</xdr:colOff>
      <xdr:row>38</xdr:row>
      <xdr:rowOff>104707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147033</xdr:rowOff>
    </xdr:from>
    <xdr:to>
      <xdr:col>112</xdr:col>
      <xdr:colOff>38100</xdr:colOff>
      <xdr:row>38</xdr:row>
      <xdr:rowOff>77183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93710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9672</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153172"/>
          <a:ext cx="889000" cy="15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xdr:rowOff>
    </xdr:from>
    <xdr:to>
      <xdr:col>107</xdr:col>
      <xdr:colOff>101600</xdr:colOff>
      <xdr:row>38</xdr:row>
      <xdr:rowOff>103289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119816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9672</xdr:rowOff>
    </xdr:from>
    <xdr:to>
      <xdr:col>102</xdr:col>
      <xdr:colOff>114300</xdr:colOff>
      <xdr:row>35</xdr:row>
      <xdr:rowOff>68445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153172"/>
          <a:ext cx="889000" cy="9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xdr:rowOff>
    </xdr:from>
    <xdr:to>
      <xdr:col>102</xdr:col>
      <xdr:colOff>165100</xdr:colOff>
      <xdr:row>38</xdr:row>
      <xdr:rowOff>109347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19360</xdr:rowOff>
    </xdr:from>
    <xdr:to>
      <xdr:col>98</xdr:col>
      <xdr:colOff>38100</xdr:colOff>
      <xdr:row>38</xdr:row>
      <xdr:rowOff>120960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112087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130322</xdr:rowOff>
    </xdr:from>
    <xdr:to>
      <xdr:col>102</xdr:col>
      <xdr:colOff>165100</xdr:colOff>
      <xdr:row>30</xdr:row>
      <xdr:rowOff>60472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76999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48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17645</xdr:rowOff>
    </xdr:from>
    <xdr:to>
      <xdr:col>98</xdr:col>
      <xdr:colOff>38100</xdr:colOff>
      <xdr:row>35</xdr:row>
      <xdr:rowOff>119245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135772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9111" y="57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136068</xdr:rowOff>
    </xdr:from>
    <xdr:to>
      <xdr:col>116</xdr:col>
      <xdr:colOff>63500</xdr:colOff>
      <xdr:row>75</xdr:row>
      <xdr:rowOff>146483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94818"/>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139560</xdr:rowOff>
    </xdr:from>
    <xdr:to>
      <xdr:col>111</xdr:col>
      <xdr:colOff>177800</xdr:colOff>
      <xdr:row>75</xdr:row>
      <xdr:rowOff>146483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98310"/>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139560</xdr:rowOff>
    </xdr:from>
    <xdr:to>
      <xdr:col>107</xdr:col>
      <xdr:colOff>50800</xdr:colOff>
      <xdr:row>75</xdr:row>
      <xdr:rowOff>159982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98310"/>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159982</xdr:rowOff>
    </xdr:from>
    <xdr:to>
      <xdr:col>102</xdr:col>
      <xdr:colOff>114300</xdr:colOff>
      <xdr:row>76</xdr:row>
      <xdr:rowOff>46089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18732"/>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85268</xdr:rowOff>
    </xdr:from>
    <xdr:to>
      <xdr:col>116</xdr:col>
      <xdr:colOff>114300</xdr:colOff>
      <xdr:row>76</xdr:row>
      <xdr:rowOff>15418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63695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95682</xdr:rowOff>
    </xdr:from>
    <xdr:to>
      <xdr:col>112</xdr:col>
      <xdr:colOff>38100</xdr:colOff>
      <xdr:row>76</xdr:row>
      <xdr:rowOff>25831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54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88760</xdr:rowOff>
    </xdr:from>
    <xdr:to>
      <xdr:col>107</xdr:col>
      <xdr:colOff>101600</xdr:colOff>
      <xdr:row>76</xdr:row>
      <xdr:rowOff>18910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10037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109182</xdr:rowOff>
    </xdr:from>
    <xdr:to>
      <xdr:col>102</xdr:col>
      <xdr:colOff>165100</xdr:colOff>
      <xdr:row>76</xdr:row>
      <xdr:rowOff>39331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6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30459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166739</xdr:rowOff>
    </xdr:from>
    <xdr:to>
      <xdr:col>98</xdr:col>
      <xdr:colOff>38100</xdr:colOff>
      <xdr:row>76</xdr:row>
      <xdr:rowOff>96889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88016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・公債費において類似団体と比較して</a:t>
          </a:r>
          <a:r>
            <a:rPr kumimoji="1" lang="en-US" altLang="ja-JP" sz="1300">
              <a:latin typeface="ＭＳ Ｐゴシック" panose="020B0600070205080204" pitchFamily="50" charset="-128"/>
              <a:ea typeface="ＭＳ Ｐゴシック" panose="020B0600070205080204" pitchFamily="50" charset="-128"/>
            </a:rPr>
            <a:t>40,014</a:t>
          </a:r>
          <a:r>
            <a:rPr kumimoji="1" lang="ja-JP" altLang="en-US" sz="1300">
              <a:latin typeface="ＭＳ Ｐゴシック" panose="020B0600070205080204" pitchFamily="50" charset="-128"/>
              <a:ea typeface="ＭＳ Ｐゴシック" panose="020B0600070205080204" pitchFamily="50" charset="-128"/>
            </a:rPr>
            <a:t>円上回っており、また前年度と比較して</a:t>
          </a:r>
          <a:r>
            <a:rPr kumimoji="1" lang="en-US" altLang="ja-JP" sz="1300">
              <a:latin typeface="ＭＳ Ｐゴシック" panose="020B0600070205080204" pitchFamily="50" charset="-128"/>
              <a:ea typeface="ＭＳ Ｐゴシック" panose="020B0600070205080204" pitchFamily="50" charset="-128"/>
            </a:rPr>
            <a:t>9,147</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等の大規模事業に係る元金の償還が始まっていることや、近年、借入額が増加傾向にある過疎対策事業債に係る元利償還金の支払いが増加していることが要因となっている。今後も大規模事業が控えていることから上昇傾向になると考えられ、公債費の抑制を図るため、計画的な地方債の発行をし、また、活用する事業を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74549</xdr:rowOff>
    </xdr:from>
    <xdr:to>
      <xdr:col>24</xdr:col>
      <xdr:colOff>63500</xdr:colOff>
      <xdr:row>36</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674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114173</xdr:rowOff>
    </xdr:from>
    <xdr:to>
      <xdr:col>19</xdr:col>
      <xdr:colOff>177800</xdr:colOff>
      <xdr:row>36</xdr:row>
      <xdr:rowOff>152273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637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143764</xdr:rowOff>
    </xdr:from>
    <xdr:to>
      <xdr:col>15</xdr:col>
      <xdr:colOff>50800</xdr:colOff>
      <xdr:row>36</xdr:row>
      <xdr:rowOff>152273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596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143764</xdr:rowOff>
    </xdr:from>
    <xdr:to>
      <xdr:col>10</xdr:col>
      <xdr:colOff>114300</xdr:colOff>
      <xdr:row>36</xdr:row>
      <xdr:rowOff>150622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59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23749</xdr:rowOff>
    </xdr:from>
    <xdr:to>
      <xdr:col>24</xdr:col>
      <xdr:colOff>114300</xdr:colOff>
      <xdr:row>36</xdr:row>
      <xdr:rowOff>125349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63373</xdr:rowOff>
    </xdr:from>
    <xdr:to>
      <xdr:col>20</xdr:col>
      <xdr:colOff>38100</xdr:colOff>
      <xdr:row>36</xdr:row>
      <xdr:rowOff>164973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156100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101473</xdr:rowOff>
    </xdr:from>
    <xdr:to>
      <xdr:col>15</xdr:col>
      <xdr:colOff>101600</xdr:colOff>
      <xdr:row>37</xdr:row>
      <xdr:rowOff>31623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92964</xdr:rowOff>
    </xdr:from>
    <xdr:to>
      <xdr:col>10</xdr:col>
      <xdr:colOff>165100</xdr:colOff>
      <xdr:row>37</xdr:row>
      <xdr:rowOff>23114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99822</xdr:rowOff>
    </xdr:from>
    <xdr:to>
      <xdr:col>6</xdr:col>
      <xdr:colOff>38100</xdr:colOff>
      <xdr:row>37</xdr:row>
      <xdr:rowOff>29972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134100</xdr:rowOff>
    </xdr:from>
    <xdr:to>
      <xdr:col>24</xdr:col>
      <xdr:colOff>63500</xdr:colOff>
      <xdr:row>57</xdr:row>
      <xdr:rowOff>4021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5300"/>
          <a:ext cx="8382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81210</xdr:rowOff>
    </xdr:from>
    <xdr:to>
      <xdr:col>19</xdr:col>
      <xdr:colOff>177800</xdr:colOff>
      <xdr:row>57</xdr:row>
      <xdr:rowOff>4021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82410"/>
          <a:ext cx="889000" cy="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81210</xdr:rowOff>
    </xdr:from>
    <xdr:to>
      <xdr:col>15</xdr:col>
      <xdr:colOff>50800</xdr:colOff>
      <xdr:row>57</xdr:row>
      <xdr:rowOff>71323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2410"/>
          <a:ext cx="889000" cy="1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71323</xdr:rowOff>
    </xdr:from>
    <xdr:to>
      <xdr:col>10</xdr:col>
      <xdr:colOff>114300</xdr:colOff>
      <xdr:row>57</xdr:row>
      <xdr:rowOff>127174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3973"/>
          <a:ext cx="889000" cy="5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83300</xdr:rowOff>
    </xdr:from>
    <xdr:to>
      <xdr:col>24</xdr:col>
      <xdr:colOff>114300</xdr:colOff>
      <xdr:row>57</xdr:row>
      <xdr:rowOff>13450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106177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124671</xdr:rowOff>
    </xdr:from>
    <xdr:to>
      <xdr:col>20</xdr:col>
      <xdr:colOff>38100</xdr:colOff>
      <xdr:row>57</xdr:row>
      <xdr:rowOff>54821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45948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1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30410</xdr:rowOff>
    </xdr:from>
    <xdr:to>
      <xdr:col>15</xdr:col>
      <xdr:colOff>101600</xdr:colOff>
      <xdr:row>56</xdr:row>
      <xdr:rowOff>132010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123137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20523</xdr:rowOff>
    </xdr:from>
    <xdr:to>
      <xdr:col>10</xdr:col>
      <xdr:colOff>165100</xdr:colOff>
      <xdr:row>57</xdr:row>
      <xdr:rowOff>122123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138650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76374</xdr:rowOff>
    </xdr:from>
    <xdr:to>
      <xdr:col>6</xdr:col>
      <xdr:colOff>38100</xdr:colOff>
      <xdr:row>58</xdr:row>
      <xdr:rowOff>6524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23051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73306</xdr:rowOff>
    </xdr:from>
    <xdr:to>
      <xdr:col>24</xdr:col>
      <xdr:colOff>63500</xdr:colOff>
      <xdr:row>75</xdr:row>
      <xdr:rowOff>164238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2056"/>
          <a:ext cx="8382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73306</xdr:rowOff>
    </xdr:from>
    <xdr:to>
      <xdr:col>19</xdr:col>
      <xdr:colOff>177800</xdr:colOff>
      <xdr:row>76</xdr:row>
      <xdr:rowOff>39509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2056"/>
          <a:ext cx="889000" cy="1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39509</xdr:rowOff>
    </xdr:from>
    <xdr:to>
      <xdr:col>15</xdr:col>
      <xdr:colOff>50800</xdr:colOff>
      <xdr:row>76</xdr:row>
      <xdr:rowOff>103462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9709"/>
          <a:ext cx="88900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75816</xdr:rowOff>
    </xdr:from>
    <xdr:to>
      <xdr:col>10</xdr:col>
      <xdr:colOff>114300</xdr:colOff>
      <xdr:row>76</xdr:row>
      <xdr:rowOff>103462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06016"/>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113438</xdr:rowOff>
    </xdr:from>
    <xdr:to>
      <xdr:col>24</xdr:col>
      <xdr:colOff>114300</xdr:colOff>
      <xdr:row>76</xdr:row>
      <xdr:rowOff>43588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91865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22506</xdr:rowOff>
    </xdr:from>
    <xdr:to>
      <xdr:col>20</xdr:col>
      <xdr:colOff>38100</xdr:colOff>
      <xdr:row>75</xdr:row>
      <xdr:rowOff>124106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115233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160159</xdr:rowOff>
    </xdr:from>
    <xdr:to>
      <xdr:col>15</xdr:col>
      <xdr:colOff>101600</xdr:colOff>
      <xdr:row>76</xdr:row>
      <xdr:rowOff>90309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81436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1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52662</xdr:rowOff>
    </xdr:from>
    <xdr:to>
      <xdr:col>10</xdr:col>
      <xdr:colOff>165100</xdr:colOff>
      <xdr:row>76</xdr:row>
      <xdr:rowOff>154262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145389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25016</xdr:rowOff>
    </xdr:from>
    <xdr:to>
      <xdr:col>6</xdr:col>
      <xdr:colOff>38100</xdr:colOff>
      <xdr:row>76</xdr:row>
      <xdr:rowOff>126616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143143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106220</xdr:rowOff>
    </xdr:from>
    <xdr:to>
      <xdr:col>24</xdr:col>
      <xdr:colOff>63500</xdr:colOff>
      <xdr:row>96</xdr:row>
      <xdr:rowOff>128631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5420"/>
          <a:ext cx="8382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128631</xdr:rowOff>
    </xdr:from>
    <xdr:to>
      <xdr:col>19</xdr:col>
      <xdr:colOff>177800</xdr:colOff>
      <xdr:row>97</xdr:row>
      <xdr:rowOff>4652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87831"/>
          <a:ext cx="889000" cy="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93143</xdr:rowOff>
    </xdr:from>
    <xdr:to>
      <xdr:col>15</xdr:col>
      <xdr:colOff>50800</xdr:colOff>
      <xdr:row>97</xdr:row>
      <xdr:rowOff>4652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80893"/>
          <a:ext cx="889000" cy="25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93143</xdr:rowOff>
    </xdr:from>
    <xdr:to>
      <xdr:col>10</xdr:col>
      <xdr:colOff>114300</xdr:colOff>
      <xdr:row>96</xdr:row>
      <xdr:rowOff>130575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80893"/>
          <a:ext cx="889000" cy="2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55420</xdr:rowOff>
    </xdr:from>
    <xdr:to>
      <xdr:col>24</xdr:col>
      <xdr:colOff>114300</xdr:colOff>
      <xdr:row>96</xdr:row>
      <xdr:rowOff>157020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33847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77831</xdr:rowOff>
    </xdr:from>
    <xdr:to>
      <xdr:col>20</xdr:col>
      <xdr:colOff>38100</xdr:colOff>
      <xdr:row>97</xdr:row>
      <xdr:rowOff>7981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170558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125302</xdr:rowOff>
    </xdr:from>
    <xdr:to>
      <xdr:col>15</xdr:col>
      <xdr:colOff>101600</xdr:colOff>
      <xdr:row>97</xdr:row>
      <xdr:rowOff>55452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46579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42343</xdr:rowOff>
    </xdr:from>
    <xdr:to>
      <xdr:col>10</xdr:col>
      <xdr:colOff>165100</xdr:colOff>
      <xdr:row>95</xdr:row>
      <xdr:rowOff>143943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160470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0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79775</xdr:rowOff>
    </xdr:from>
    <xdr:to>
      <xdr:col>6</xdr:col>
      <xdr:colOff>38100</xdr:colOff>
      <xdr:row>97</xdr:row>
      <xdr:rowOff>9925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38486</xdr:rowOff>
    </xdr:from>
    <xdr:to>
      <xdr:col>55</xdr:col>
      <xdr:colOff>0</xdr:colOff>
      <xdr:row>58</xdr:row>
      <xdr:rowOff>73951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2586"/>
          <a:ext cx="8382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14908</xdr:rowOff>
    </xdr:from>
    <xdr:to>
      <xdr:col>50</xdr:col>
      <xdr:colOff>114300</xdr:colOff>
      <xdr:row>58</xdr:row>
      <xdr:rowOff>73951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9008"/>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14908</xdr:rowOff>
    </xdr:from>
    <xdr:to>
      <xdr:col>45</xdr:col>
      <xdr:colOff>177800</xdr:colOff>
      <xdr:row>58</xdr:row>
      <xdr:rowOff>79278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9008"/>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88801</xdr:rowOff>
    </xdr:from>
    <xdr:to>
      <xdr:col>41</xdr:col>
      <xdr:colOff>50800</xdr:colOff>
      <xdr:row>58</xdr:row>
      <xdr:rowOff>79278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61451"/>
          <a:ext cx="889000" cy="1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159136</xdr:rowOff>
    </xdr:from>
    <xdr:to>
      <xdr:col>55</xdr:col>
      <xdr:colOff>50800</xdr:colOff>
      <xdr:row>58</xdr:row>
      <xdr:rowOff>89286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137563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23151</xdr:rowOff>
    </xdr:from>
    <xdr:to>
      <xdr:col>50</xdr:col>
      <xdr:colOff>165100</xdr:colOff>
      <xdr:row>58</xdr:row>
      <xdr:rowOff>124751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115878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135558</xdr:rowOff>
    </xdr:from>
    <xdr:to>
      <xdr:col>46</xdr:col>
      <xdr:colOff>38100</xdr:colOff>
      <xdr:row>58</xdr:row>
      <xdr:rowOff>65708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56835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28478</xdr:rowOff>
    </xdr:from>
    <xdr:to>
      <xdr:col>41</xdr:col>
      <xdr:colOff>101600</xdr:colOff>
      <xdr:row>58</xdr:row>
      <xdr:rowOff>130078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121205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38001</xdr:rowOff>
    </xdr:from>
    <xdr:to>
      <xdr:col>36</xdr:col>
      <xdr:colOff>165100</xdr:colOff>
      <xdr:row>57</xdr:row>
      <xdr:rowOff>139601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156128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8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161646</xdr:rowOff>
    </xdr:from>
    <xdr:to>
      <xdr:col>55</xdr:col>
      <xdr:colOff>0</xdr:colOff>
      <xdr:row>77</xdr:row>
      <xdr:rowOff>18903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91846"/>
          <a:ext cx="8382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13029</xdr:rowOff>
    </xdr:from>
    <xdr:to>
      <xdr:col>50</xdr:col>
      <xdr:colOff>114300</xdr:colOff>
      <xdr:row>77</xdr:row>
      <xdr:rowOff>18903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14679"/>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13029</xdr:rowOff>
    </xdr:from>
    <xdr:to>
      <xdr:col>45</xdr:col>
      <xdr:colOff>177800</xdr:colOff>
      <xdr:row>78</xdr:row>
      <xdr:rowOff>73278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14679"/>
          <a:ext cx="889000" cy="2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73278</xdr:rowOff>
    </xdr:from>
    <xdr:to>
      <xdr:col>41</xdr:col>
      <xdr:colOff>50800</xdr:colOff>
      <xdr:row>78</xdr:row>
      <xdr:rowOff>74120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6378"/>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110846</xdr:rowOff>
    </xdr:from>
    <xdr:to>
      <xdr:col>55</xdr:col>
      <xdr:colOff>50800</xdr:colOff>
      <xdr:row>77</xdr:row>
      <xdr:rowOff>40996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133723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139553</xdr:rowOff>
    </xdr:from>
    <xdr:to>
      <xdr:col>50</xdr:col>
      <xdr:colOff>165100</xdr:colOff>
      <xdr:row>77</xdr:row>
      <xdr:rowOff>69703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86230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133679</xdr:rowOff>
    </xdr:from>
    <xdr:to>
      <xdr:col>46</xdr:col>
      <xdr:colOff>38100</xdr:colOff>
      <xdr:row>77</xdr:row>
      <xdr:rowOff>63829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80355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22478</xdr:rowOff>
    </xdr:from>
    <xdr:to>
      <xdr:col>41</xdr:col>
      <xdr:colOff>101600</xdr:colOff>
      <xdr:row>78</xdr:row>
      <xdr:rowOff>124078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23320</xdr:rowOff>
    </xdr:from>
    <xdr:to>
      <xdr:col>36</xdr:col>
      <xdr:colOff>165100</xdr:colOff>
      <xdr:row>78</xdr:row>
      <xdr:rowOff>124920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116047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108176</xdr:rowOff>
    </xdr:from>
    <xdr:to>
      <xdr:col>55</xdr:col>
      <xdr:colOff>0</xdr:colOff>
      <xdr:row>96</xdr:row>
      <xdr:rowOff>117785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67376"/>
          <a:ext cx="8382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117785</xdr:rowOff>
    </xdr:from>
    <xdr:to>
      <xdr:col>50</xdr:col>
      <xdr:colOff>114300</xdr:colOff>
      <xdr:row>97</xdr:row>
      <xdr:rowOff>58463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76985"/>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137787</xdr:rowOff>
    </xdr:from>
    <xdr:to>
      <xdr:col>45</xdr:col>
      <xdr:colOff>177800</xdr:colOff>
      <xdr:row>97</xdr:row>
      <xdr:rowOff>58463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6987"/>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137787</xdr:rowOff>
    </xdr:from>
    <xdr:to>
      <xdr:col>41</xdr:col>
      <xdr:colOff>50800</xdr:colOff>
      <xdr:row>97</xdr:row>
      <xdr:rowOff>148310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96987"/>
          <a:ext cx="889000" cy="18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57376</xdr:rowOff>
    </xdr:from>
    <xdr:to>
      <xdr:col>55</xdr:col>
      <xdr:colOff>50800</xdr:colOff>
      <xdr:row>96</xdr:row>
      <xdr:rowOff>158976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80253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6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66985</xdr:rowOff>
    </xdr:from>
    <xdr:to>
      <xdr:col>50</xdr:col>
      <xdr:colOff>165100</xdr:colOff>
      <xdr:row>96</xdr:row>
      <xdr:rowOff>168585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13662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7663</xdr:rowOff>
    </xdr:from>
    <xdr:to>
      <xdr:col>46</xdr:col>
      <xdr:colOff>38100</xdr:colOff>
      <xdr:row>97</xdr:row>
      <xdr:rowOff>109263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100390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86987</xdr:rowOff>
    </xdr:from>
    <xdr:to>
      <xdr:col>41</xdr:col>
      <xdr:colOff>101600</xdr:colOff>
      <xdr:row>97</xdr:row>
      <xdr:rowOff>17137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33664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32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97510</xdr:rowOff>
    </xdr:from>
    <xdr:to>
      <xdr:col>36</xdr:col>
      <xdr:colOff>165100</xdr:colOff>
      <xdr:row>98</xdr:row>
      <xdr:rowOff>27660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83775</xdr:rowOff>
    </xdr:from>
    <xdr:to>
      <xdr:col>85</xdr:col>
      <xdr:colOff>127000</xdr:colOff>
      <xdr:row>38</xdr:row>
      <xdr:rowOff>87514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98875"/>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115338</xdr:rowOff>
    </xdr:from>
    <xdr:to>
      <xdr:col>81</xdr:col>
      <xdr:colOff>50800</xdr:colOff>
      <xdr:row>38</xdr:row>
      <xdr:rowOff>87514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8988"/>
          <a:ext cx="8890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115338</xdr:rowOff>
    </xdr:from>
    <xdr:to>
      <xdr:col>76</xdr:col>
      <xdr:colOff>114300</xdr:colOff>
      <xdr:row>38</xdr:row>
      <xdr:rowOff>34266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8988"/>
          <a:ext cx="889000" cy="9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34266</xdr:rowOff>
    </xdr:from>
    <xdr:to>
      <xdr:col>71</xdr:col>
      <xdr:colOff>177800</xdr:colOff>
      <xdr:row>38</xdr:row>
      <xdr:rowOff>128613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49366"/>
          <a:ext cx="8890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32975</xdr:rowOff>
    </xdr:from>
    <xdr:to>
      <xdr:col>85</xdr:col>
      <xdr:colOff>177800</xdr:colOff>
      <xdr:row>38</xdr:row>
      <xdr:rowOff>134575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11402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36714</xdr:rowOff>
    </xdr:from>
    <xdr:to>
      <xdr:col>81</xdr:col>
      <xdr:colOff>101600</xdr:colOff>
      <xdr:row>38</xdr:row>
      <xdr:rowOff>138314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129441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64538</xdr:rowOff>
    </xdr:from>
    <xdr:to>
      <xdr:col>76</xdr:col>
      <xdr:colOff>165100</xdr:colOff>
      <xdr:row>37</xdr:row>
      <xdr:rowOff>166138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157265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154917</xdr:rowOff>
    </xdr:from>
    <xdr:to>
      <xdr:col>72</xdr:col>
      <xdr:colOff>38100</xdr:colOff>
      <xdr:row>38</xdr:row>
      <xdr:rowOff>85066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8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76193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77813</xdr:rowOff>
    </xdr:from>
    <xdr:to>
      <xdr:col>67</xdr:col>
      <xdr:colOff>101600</xdr:colOff>
      <xdr:row>39</xdr:row>
      <xdr:rowOff>7963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170540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50063</xdr:rowOff>
    </xdr:from>
    <xdr:to>
      <xdr:col>85</xdr:col>
      <xdr:colOff>127000</xdr:colOff>
      <xdr:row>57</xdr:row>
      <xdr:rowOff>135330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2713"/>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13497</xdr:rowOff>
    </xdr:from>
    <xdr:to>
      <xdr:col>81</xdr:col>
      <xdr:colOff>50800</xdr:colOff>
      <xdr:row>57</xdr:row>
      <xdr:rowOff>135330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86147"/>
          <a:ext cx="889000" cy="1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13497</xdr:rowOff>
    </xdr:from>
    <xdr:to>
      <xdr:col>76</xdr:col>
      <xdr:colOff>114300</xdr:colOff>
      <xdr:row>57</xdr:row>
      <xdr:rowOff>88183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86147"/>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88183</xdr:rowOff>
    </xdr:from>
    <xdr:to>
      <xdr:col>71</xdr:col>
      <xdr:colOff>177800</xdr:colOff>
      <xdr:row>57</xdr:row>
      <xdr:rowOff>156039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60833"/>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170713</xdr:rowOff>
    </xdr:from>
    <xdr:to>
      <xdr:col>85</xdr:col>
      <xdr:colOff>177800</xdr:colOff>
      <xdr:row>57</xdr:row>
      <xdr:rowOff>100863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22140</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2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84530</xdr:rowOff>
    </xdr:from>
    <xdr:to>
      <xdr:col>81</xdr:col>
      <xdr:colOff>101600</xdr:colOff>
      <xdr:row>58</xdr:row>
      <xdr:rowOff>14680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134147</xdr:rowOff>
    </xdr:from>
    <xdr:to>
      <xdr:col>76</xdr:col>
      <xdr:colOff>165100</xdr:colOff>
      <xdr:row>57</xdr:row>
      <xdr:rowOff>64297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80824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5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37383</xdr:rowOff>
    </xdr:from>
    <xdr:to>
      <xdr:col>72</xdr:col>
      <xdr:colOff>38100</xdr:colOff>
      <xdr:row>57</xdr:row>
      <xdr:rowOff>138983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155510</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105239</xdr:rowOff>
    </xdr:from>
    <xdr:to>
      <xdr:col>67</xdr:col>
      <xdr:colOff>101600</xdr:colOff>
      <xdr:row>58</xdr:row>
      <xdr:rowOff>35389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26516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20256</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4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159575</xdr:rowOff>
    </xdr:from>
    <xdr:to>
      <xdr:col>71</xdr:col>
      <xdr:colOff>177800</xdr:colOff>
      <xdr:row>79</xdr:row>
      <xdr:rowOff>20256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32675"/>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140906</xdr:rowOff>
    </xdr:from>
    <xdr:to>
      <xdr:col>72</xdr:col>
      <xdr:colOff>38100</xdr:colOff>
      <xdr:row>79</xdr:row>
      <xdr:rowOff>71056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62183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108775</xdr:rowOff>
    </xdr:from>
    <xdr:to>
      <xdr:col>67</xdr:col>
      <xdr:colOff>101600</xdr:colOff>
      <xdr:row>79</xdr:row>
      <xdr:rowOff>38925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30052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7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82245</xdr:rowOff>
    </xdr:from>
    <xdr:to>
      <xdr:col>85</xdr:col>
      <xdr:colOff>127000</xdr:colOff>
      <xdr:row>95</xdr:row>
      <xdr:rowOff>117095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9995"/>
          <a:ext cx="838200" cy="3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117095</xdr:rowOff>
    </xdr:from>
    <xdr:to>
      <xdr:col>81</xdr:col>
      <xdr:colOff>50800</xdr:colOff>
      <xdr:row>96</xdr:row>
      <xdr:rowOff>8376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04845"/>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8376</xdr:rowOff>
    </xdr:from>
    <xdr:to>
      <xdr:col>76</xdr:col>
      <xdr:colOff>114300</xdr:colOff>
      <xdr:row>96</xdr:row>
      <xdr:rowOff>56566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67576"/>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56566</xdr:rowOff>
    </xdr:from>
    <xdr:to>
      <xdr:col>71</xdr:col>
      <xdr:colOff>177800</xdr:colOff>
      <xdr:row>96</xdr:row>
      <xdr:rowOff>83773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15766"/>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31445</xdr:rowOff>
    </xdr:from>
    <xdr:to>
      <xdr:col>85</xdr:col>
      <xdr:colOff>177800</xdr:colOff>
      <xdr:row>95</xdr:row>
      <xdr:rowOff>133045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54322</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7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66295</xdr:rowOff>
    </xdr:from>
    <xdr:to>
      <xdr:col>81</xdr:col>
      <xdr:colOff>101600</xdr:colOff>
      <xdr:row>95</xdr:row>
      <xdr:rowOff>167895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12972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1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129026</xdr:rowOff>
    </xdr:from>
    <xdr:to>
      <xdr:col>76</xdr:col>
      <xdr:colOff>165100</xdr:colOff>
      <xdr:row>96</xdr:row>
      <xdr:rowOff>59176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75703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1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5766</xdr:rowOff>
    </xdr:from>
    <xdr:to>
      <xdr:col>72</xdr:col>
      <xdr:colOff>38100</xdr:colOff>
      <xdr:row>96</xdr:row>
      <xdr:rowOff>107366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123893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4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32973</xdr:rowOff>
    </xdr:from>
    <xdr:to>
      <xdr:col>67</xdr:col>
      <xdr:colOff>101600</xdr:colOff>
      <xdr:row>96</xdr:row>
      <xdr:rowOff>134573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151100</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・公債費において類似団体と比較して、</a:t>
          </a:r>
          <a:r>
            <a:rPr kumimoji="1" lang="en-US" altLang="ja-JP" sz="1300">
              <a:latin typeface="ＭＳ Ｐゴシック" panose="020B0600070205080204" pitchFamily="50" charset="-128"/>
              <a:ea typeface="ＭＳ Ｐゴシック" panose="020B0600070205080204" pitchFamily="50" charset="-128"/>
            </a:rPr>
            <a:t>40,011</a:t>
          </a:r>
          <a:r>
            <a:rPr kumimoji="1" lang="ja-JP" altLang="en-US" sz="1300">
              <a:latin typeface="ＭＳ Ｐゴシック" panose="020B0600070205080204" pitchFamily="50" charset="-128"/>
              <a:ea typeface="ＭＳ Ｐゴシック" panose="020B0600070205080204" pitchFamily="50" charset="-128"/>
            </a:rPr>
            <a:t>円上回っており、また前年度と比較して</a:t>
          </a:r>
          <a:r>
            <a:rPr kumimoji="1" lang="en-US" altLang="ja-JP" sz="1300">
              <a:latin typeface="ＭＳ Ｐゴシック" panose="020B0600070205080204" pitchFamily="50" charset="-128"/>
              <a:ea typeface="ＭＳ Ｐゴシック" panose="020B0600070205080204" pitchFamily="50" charset="-128"/>
            </a:rPr>
            <a:t>9,147</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役場新庁舎建設等の大規模事業に係る元金の償還が始まっていることや、近年、増加傾向にある過疎対策事業債に係る元利償還金の支払いが増加していることが要因となっている。今後も大規模事業は控えていることから上昇傾向になると考えられ、公債費の抑制を図るため、計画的な地方債の発行、また、地方債を活用する事業を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・財政調整基金の残高については、適切な財源の確保と歳出の精査により近年、ほぼ同額を維持していたが、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年度において積立を上回る取り崩しがあったことにより前年度と比較して減少した。</a:t>
          </a:r>
        </a:p>
        <a:p>
          <a:r>
            <a:rPr kumimoji="1" lang="ja-JP" altLang="en-US" sz="1400">
              <a:latin typeface="ＭＳ ゴシック" pitchFamily="49" charset="-128"/>
              <a:ea typeface="ＭＳ ゴシック" pitchFamily="49" charset="-128"/>
            </a:rPr>
            <a:t>・今後については各施設の維持補修等の増加などに備えるため、今後実施を予定している事業を見据えた基金の適正管理を行い、適正規模になるよう努める。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各会計ともに黒字となっており、今後も計画的に事業を執行し、財政の健全化を維持する。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年度に実施した役場新庁舎の建設等の大規模事業に係る元金の償還が始まっていることや、近年、借入額が増加傾向にある過疎対策事業債に係る元利償還金の増加により上昇傾向にある。　</a:t>
          </a:r>
        </a:p>
        <a:p>
          <a:r>
            <a:rPr kumimoji="1" lang="ja-JP" altLang="en-US" sz="1400">
              <a:latin typeface="ＭＳ ゴシック" pitchFamily="49" charset="-128"/>
              <a:ea typeface="ＭＳ ゴシック" pitchFamily="49" charset="-128"/>
            </a:rPr>
            <a:t>・今後も交付税参入のある地方債の活用と計画的な執行、基金の運用に努めることで、実質公債比率の抑制に努める。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が数年続いていることや、新庁舎建設関連経費に基金の取崩を行ったことで、将来負担額及び将来負担比率は増加傾向にあったが、起債の借入額を上回る元利償還金の支払いにより昨年度と比較し減少している。今後も新幼稚園舎の建設等大型事業が控えているため、計画的な事業の執行と基金への積立、地方債の計画的な借入を行い、将来負担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・財政調整基金の取り崩し額の増加及び積立額の減少、また、減災基金の取り崩し額に対する積立額の減少により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・総合計画に基づく事業展開や公債費の抑制のため、減債基金への積立を行うほか、老朽化した公共施設の整備が必要なことから計画的な積立を行う。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当麻町のまちづくりに賛同する個人、法人、その他の団体及びふるさとへの想いを寄せる当麻町出身者等の寄付金を財源として、その意向を反映した施策を実施することにより、様々な人々の産科による特色ある活力に満ちた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・地域福祉基金：在宅福祉の普及向上、健康及び生きがいづくりの推進、その他地域福祉の向上に資する。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・農業振興基金：当麻町農業の円滑な推進を図る。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・森林環境整備基金：森林整備及びその促進に関する施策の推進を図る。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・まちづくり基金において取り崩し額より積立金額が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百万円ほど上回ったことが主な要因となり、その他特定目的基金として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・総合計画に基づく事業展開を可能とするため、計画的な運用と積立を行っていく。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百万円だったが、取崩しが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より基金の取崩を行っているが、公債費抑制のため、計画的に積み立てを行っていく。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有形固定資産減価償却率は、類似団体より高い水準にあるが、それぞれの公共施設等について、個別施設計画に沿って、施設の維持管理を適切に行っていく。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300220" y="5115983"/>
          <a:ext cx="127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352925" y="635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213225" y="63561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352925" y="49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51159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352925" y="5555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251325" y="56974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616325" y="56506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30525" y="5614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44725" y="5523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58925" y="5469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251325"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352925"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616325" y="5911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667125" y="5962227"/>
          <a:ext cx="635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30525"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50377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81325" y="5911850"/>
          <a:ext cx="6858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44725" y="5755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31</xdr:row>
      <xdr:rowOff>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95525" y="5806652"/>
          <a:ext cx="685800" cy="10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58925" y="5781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85090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609725" y="5806652"/>
          <a:ext cx="6858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470919" y="543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97819"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12019"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26219" y="525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470919" y="6004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9781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12019" y="584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26219"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債務償還比率は、類似団体と比較すると</a:t>
          </a:r>
          <a:r>
            <a:rPr kumimoji="1" lang="ja-JP" altLang="en-US" sz="1100">
              <a:solidFill>
                <a:schemeClr val="dk1"/>
              </a:solidFill>
              <a:effectLst/>
              <a:latin typeface="+mn-lt"/>
              <a:ea typeface="+mn-ea"/>
              <a:cs typeface="+mn-cs"/>
            </a:rPr>
            <a:t>高い傾向にある。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年度からの起債額が</a:t>
          </a:r>
          <a:r>
            <a:rPr kumimoji="1" lang="ja-JP" altLang="en-US" sz="1100">
              <a:solidFill>
                <a:schemeClr val="dk1"/>
              </a:solidFill>
              <a:effectLst/>
              <a:latin typeface="+mn-lt"/>
              <a:ea typeface="+mn-ea"/>
              <a:cs typeface="+mn-cs"/>
            </a:rPr>
            <a:t>毎年度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億円程度となっており、起債残高が増加傾向になっていた</a:t>
          </a:r>
          <a:r>
            <a:rPr kumimoji="1" lang="ja-JP" altLang="en-US" sz="1100">
              <a:solidFill>
                <a:schemeClr val="dk1"/>
              </a:solidFill>
              <a:effectLst/>
              <a:latin typeface="+mn-lt"/>
              <a:ea typeface="+mn-ea"/>
              <a:cs typeface="+mn-cs"/>
            </a:rPr>
            <a:t>ことが主な要因であるが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近年は起債の借入が元金の支払額を下回っていることから、</a:t>
          </a:r>
          <a:r>
            <a:rPr kumimoji="1" lang="ja-JP" altLang="ja-JP" sz="1100">
              <a:solidFill>
                <a:schemeClr val="dk1"/>
              </a:solidFill>
              <a:effectLst/>
              <a:latin typeface="+mn-lt"/>
              <a:ea typeface="+mn-ea"/>
              <a:cs typeface="+mn-cs"/>
            </a:rPr>
            <a:t>減少傾向となっている。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18553"/>
          <a:ext cx="1269" cy="138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50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504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426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575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55537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5668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674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56919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166261</xdr:rowOff>
    </xdr:from>
    <xdr:to>
      <xdr:col>76</xdr:col>
      <xdr:colOff>73025</xdr:colOff>
      <xdr:row>30</xdr:row>
      <xdr:rowOff>96411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5747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144688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57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149143</xdr:rowOff>
    </xdr:from>
    <xdr:to>
      <xdr:col>72</xdr:col>
      <xdr:colOff>123825</xdr:colOff>
      <xdr:row>30</xdr:row>
      <xdr:rowOff>79293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5730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28493</xdr:rowOff>
    </xdr:from>
    <xdr:to>
      <xdr:col>76</xdr:col>
      <xdr:colOff>22225</xdr:colOff>
      <xdr:row>30</xdr:row>
      <xdr:rowOff>45611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690475" y="5775243"/>
          <a:ext cx="635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64516</xdr:rowOff>
    </xdr:from>
    <xdr:to>
      <xdr:col>68</xdr:col>
      <xdr:colOff>123825</xdr:colOff>
      <xdr:row>30</xdr:row>
      <xdr:rowOff>166116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28493</xdr:rowOff>
    </xdr:from>
    <xdr:to>
      <xdr:col>72</xdr:col>
      <xdr:colOff>73025</xdr:colOff>
      <xdr:row>30</xdr:row>
      <xdr:rowOff>115316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004675" y="5775243"/>
          <a:ext cx="6858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708</xdr:rowOff>
    </xdr:from>
    <xdr:to>
      <xdr:col>64</xdr:col>
      <xdr:colOff>123825</xdr:colOff>
      <xdr:row>31</xdr:row>
      <xdr:rowOff>102308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59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115316</xdr:rowOff>
    </xdr:from>
    <xdr:to>
      <xdr:col>68</xdr:col>
      <xdr:colOff>73025</xdr:colOff>
      <xdr:row>31</xdr:row>
      <xdr:rowOff>51508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318875" y="5862066"/>
          <a:ext cx="685800" cy="10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44196</xdr:rowOff>
    </xdr:from>
    <xdr:to>
      <xdr:col>60</xdr:col>
      <xdr:colOff>123825</xdr:colOff>
      <xdr:row>31</xdr:row>
      <xdr:rowOff>145796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59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51508</xdr:rowOff>
    </xdr:from>
    <xdr:to>
      <xdr:col>64</xdr:col>
      <xdr:colOff>73025</xdr:colOff>
      <xdr:row>31</xdr:row>
      <xdr:rowOff>94996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633075" y="5963358"/>
          <a:ext cx="6858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3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45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4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47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70420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581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157243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59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93435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60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136923</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604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177665" y="5411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216400"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108450" y="541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2164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1275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84550" y="6355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7175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78000" y="6256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842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114935</xdr:rowOff>
    </xdr:from>
    <xdr:to>
      <xdr:col>24</xdr:col>
      <xdr:colOff>114300</xdr:colOff>
      <xdr:row>40</xdr:row>
      <xdr:rowOff>45085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127500" y="6560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216400" y="653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92075</xdr:rowOff>
    </xdr:from>
    <xdr:to>
      <xdr:col>20</xdr:col>
      <xdr:colOff>38100</xdr:colOff>
      <xdr:row>40</xdr:row>
      <xdr:rowOff>22225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84550" y="6537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142875</xdr:rowOff>
    </xdr:from>
    <xdr:to>
      <xdr:col>24</xdr:col>
      <xdr:colOff>63500</xdr:colOff>
      <xdr:row>39</xdr:row>
      <xdr:rowOff>165735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429000" y="6588125"/>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71750" y="6518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123825</xdr:rowOff>
    </xdr:from>
    <xdr:to>
      <xdr:col>19</xdr:col>
      <xdr:colOff>177800</xdr:colOff>
      <xdr:row>39</xdr:row>
      <xdr:rowOff>142875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622550" y="6569075"/>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xdr:rowOff>
    </xdr:from>
    <xdr:to>
      <xdr:col>10</xdr:col>
      <xdr:colOff>165100</xdr:colOff>
      <xdr:row>39</xdr:row>
      <xdr:rowOff>111760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780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60960</xdr:rowOff>
    </xdr:from>
    <xdr:to>
      <xdr:col>15</xdr:col>
      <xdr:colOff>50800</xdr:colOff>
      <xdr:row>39</xdr:row>
      <xdr:rowOff>123825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828800" y="6506210"/>
          <a:ext cx="7937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xdr:rowOff>
    </xdr:from>
    <xdr:to>
      <xdr:col>6</xdr:col>
      <xdr:colOff>38100</xdr:colOff>
      <xdr:row>39</xdr:row>
      <xdr:rowOff>117475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84250" y="6461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60960</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028700" y="650621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2391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439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45294"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515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2391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439044" y="661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102887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4529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51544" y="655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429115" y="5651016"/>
          <a:ext cx="0" cy="13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467850" y="69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59900" y="695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467850" y="5438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359900" y="5651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467850" y="669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398000" y="6833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36000" y="683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42250" y="68623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029450" y="685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235700" y="6842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76846</xdr:rowOff>
    </xdr:from>
    <xdr:to>
      <xdr:col>55</xdr:col>
      <xdr:colOff>50800</xdr:colOff>
      <xdr:row>42</xdr:row>
      <xdr:rowOff>6996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398000" y="68522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467850" y="68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80561</xdr:rowOff>
    </xdr:from>
    <xdr:to>
      <xdr:col>50</xdr:col>
      <xdr:colOff>165100</xdr:colOff>
      <xdr:row>42</xdr:row>
      <xdr:rowOff>10711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36000" y="685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127646</xdr:rowOff>
    </xdr:from>
    <xdr:to>
      <xdr:col>55</xdr:col>
      <xdr:colOff>0</xdr:colOff>
      <xdr:row>41</xdr:row>
      <xdr:rowOff>131361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686800" y="6903096"/>
          <a:ext cx="74295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81849</xdr:rowOff>
    </xdr:from>
    <xdr:to>
      <xdr:col>46</xdr:col>
      <xdr:colOff>38100</xdr:colOff>
      <xdr:row>42</xdr:row>
      <xdr:rowOff>11999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42250" y="68572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131361</xdr:rowOff>
    </xdr:from>
    <xdr:to>
      <xdr:col>50</xdr:col>
      <xdr:colOff>114300</xdr:colOff>
      <xdr:row>41</xdr:row>
      <xdr:rowOff>132649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86700" y="6906811"/>
          <a:ext cx="8001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82132</xdr:rowOff>
    </xdr:from>
    <xdr:to>
      <xdr:col>41</xdr:col>
      <xdr:colOff>101600</xdr:colOff>
      <xdr:row>42</xdr:row>
      <xdr:rowOff>12282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029450" y="6857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132649</xdr:rowOff>
    </xdr:from>
    <xdr:to>
      <xdr:col>45</xdr:col>
      <xdr:colOff>177800</xdr:colOff>
      <xdr:row>41</xdr:row>
      <xdr:rowOff>132932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080250" y="6908099"/>
          <a:ext cx="80645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83230</xdr:rowOff>
    </xdr:from>
    <xdr:to>
      <xdr:col>36</xdr:col>
      <xdr:colOff>165100</xdr:colOff>
      <xdr:row>42</xdr:row>
      <xdr:rowOff>13380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235700" y="6858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132932</xdr:rowOff>
    </xdr:from>
    <xdr:to>
      <xdr:col>41</xdr:col>
      <xdr:colOff>50800</xdr:colOff>
      <xdr:row>41</xdr:row>
      <xdr:rowOff>134030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286500" y="6908382"/>
          <a:ext cx="79375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425961" y="66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644911" y="69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851161" y="66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038361" y="66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1838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425961" y="69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28526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644911" y="66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3409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851161" y="69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4507</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038361" y="6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177665" y="9215846"/>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216400" y="106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1084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216400" y="89974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108450" y="9215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216400" y="9872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127500" y="10015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84550" y="100117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7800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84250" y="9949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127500" y="102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216400"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84550" y="102242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53884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429000" y="10268676"/>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7175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26126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622550" y="10253980"/>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78000" y="10158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62</xdr:row>
      <xdr:rowOff>11430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828800" y="10209712"/>
          <a:ext cx="79375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84250" y="10165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138793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28700" y="10209712"/>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239144" y="979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43904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45294" y="976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51544" y="97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239144" y="1031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439044"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45294" y="1024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5154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429115" y="9419661"/>
          <a:ext cx="0" cy="122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467850" y="106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359900" y="10639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467850" y="9201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359900" y="9419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467850" y="10270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398000" y="102916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36000" y="103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42250" y="10291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029450" y="1025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235700" y="1025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108407</xdr:rowOff>
    </xdr:from>
    <xdr:to>
      <xdr:col>55</xdr:col>
      <xdr:colOff>50800</xdr:colOff>
      <xdr:row>62</xdr:row>
      <xdr:rowOff>38557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398000" y="101858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131284</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467850" y="10043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114808</xdr:rowOff>
    </xdr:from>
    <xdr:to>
      <xdr:col>50</xdr:col>
      <xdr:colOff>165100</xdr:colOff>
      <xdr:row>62</xdr:row>
      <xdr:rowOff>44958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36000" y="10192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159207</xdr:rowOff>
    </xdr:from>
    <xdr:to>
      <xdr:col>55</xdr:col>
      <xdr:colOff>0</xdr:colOff>
      <xdr:row>61</xdr:row>
      <xdr:rowOff>165608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686800" y="10236657"/>
          <a:ext cx="7429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122154</xdr:rowOff>
    </xdr:from>
    <xdr:to>
      <xdr:col>46</xdr:col>
      <xdr:colOff>38100</xdr:colOff>
      <xdr:row>62</xdr:row>
      <xdr:rowOff>52304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42250" y="101996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165608</xdr:rowOff>
    </xdr:from>
    <xdr:to>
      <xdr:col>50</xdr:col>
      <xdr:colOff>114300</xdr:colOff>
      <xdr:row>62</xdr:row>
      <xdr:rowOff>1504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86700" y="10243058"/>
          <a:ext cx="8001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126971</xdr:rowOff>
    </xdr:from>
    <xdr:to>
      <xdr:col>41</xdr:col>
      <xdr:colOff>101600</xdr:colOff>
      <xdr:row>62</xdr:row>
      <xdr:rowOff>57121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029450" y="10204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xdr:rowOff>
    </xdr:from>
    <xdr:to>
      <xdr:col>45</xdr:col>
      <xdr:colOff>177800</xdr:colOff>
      <xdr:row>62</xdr:row>
      <xdr:rowOff>6321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080250" y="10244054"/>
          <a:ext cx="80645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135532</xdr:rowOff>
    </xdr:from>
    <xdr:to>
      <xdr:col>36</xdr:col>
      <xdr:colOff>165100</xdr:colOff>
      <xdr:row>62</xdr:row>
      <xdr:rowOff>65682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235700" y="10212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6321</xdr:rowOff>
    </xdr:from>
    <xdr:to>
      <xdr:col>41</xdr:col>
      <xdr:colOff>50800</xdr:colOff>
      <xdr:row>62</xdr:row>
      <xdr:rowOff>14882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286500" y="10248871"/>
          <a:ext cx="79375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399995" y="1039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612595" y="1038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818845" y="1034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006045" y="1035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61485</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367105" y="9973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68831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7005" y="99811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73648</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73255" y="9985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82209</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979505" y="99945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83906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6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839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649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670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51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2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56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429000" y="1361313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53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68580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22550" y="135750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335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82</xdr:row>
      <xdr:rowOff>30480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 y="13379450"/>
          <a:ext cx="79375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365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0</xdr:rowOff>
    </xdr:from>
    <xdr:to>
      <xdr:col>10</xdr:col>
      <xdr:colOff>114300</xdr:colOff>
      <xdr:row>81</xdr:row>
      <xdr:rowOff>30480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28700" y="1337945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821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82151" y="13078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429115" y="12940767"/>
          <a:ext cx="0" cy="1366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9467850" y="143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359900" y="14307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9467850" y="127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2940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9467850" y="1401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398000" y="14038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36000" y="140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42250" y="14062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029450" y="1405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235700" y="140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159893</xdr:rowOff>
    </xdr:from>
    <xdr:to>
      <xdr:col>55</xdr:col>
      <xdr:colOff>50800</xdr:colOff>
      <xdr:row>85</xdr:row>
      <xdr:rowOff>90043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398000" y="14034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11320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9467850" y="1388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163551</xdr:rowOff>
    </xdr:from>
    <xdr:to>
      <xdr:col>50</xdr:col>
      <xdr:colOff>165100</xdr:colOff>
      <xdr:row>85</xdr:row>
      <xdr:rowOff>93701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36000" y="14038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39243</xdr:rowOff>
    </xdr:from>
    <xdr:to>
      <xdr:col>55</xdr:col>
      <xdr:colOff>0</xdr:colOff>
      <xdr:row>85</xdr:row>
      <xdr:rowOff>42901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686800" y="14079093"/>
          <a:ext cx="7429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167590</xdr:rowOff>
    </xdr:from>
    <xdr:to>
      <xdr:col>46</xdr:col>
      <xdr:colOff>38100</xdr:colOff>
      <xdr:row>85</xdr:row>
      <xdr:rowOff>97740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42250" y="14042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42901</xdr:rowOff>
    </xdr:from>
    <xdr:to>
      <xdr:col>50</xdr:col>
      <xdr:colOff>114300</xdr:colOff>
      <xdr:row>85</xdr:row>
      <xdr:rowOff>46940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86700" y="14082751"/>
          <a:ext cx="8001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163170</xdr:rowOff>
    </xdr:from>
    <xdr:to>
      <xdr:col>41</xdr:col>
      <xdr:colOff>101600</xdr:colOff>
      <xdr:row>85</xdr:row>
      <xdr:rowOff>93320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029450" y="140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42520</xdr:rowOff>
    </xdr:from>
    <xdr:to>
      <xdr:col>45</xdr:col>
      <xdr:colOff>177800</xdr:colOff>
      <xdr:row>85</xdr:row>
      <xdr:rowOff>46940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080250" y="14082370"/>
          <a:ext cx="80645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158445</xdr:rowOff>
    </xdr:from>
    <xdr:to>
      <xdr:col>36</xdr:col>
      <xdr:colOff>165100</xdr:colOff>
      <xdr:row>85</xdr:row>
      <xdr:rowOff>88595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235700" y="1403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37795</xdr:rowOff>
    </xdr:from>
    <xdr:to>
      <xdr:col>41</xdr:col>
      <xdr:colOff>50800</xdr:colOff>
      <xdr:row>85</xdr:row>
      <xdr:rowOff>42520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286500" y="14077645"/>
          <a:ext cx="79375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8458277" y="141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677227" y="141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6864427" y="141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070677" y="1414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110228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8458277" y="138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114267</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677227" y="1382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109847</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6864427" y="138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105122</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070677" y="138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699614" y="5664926"/>
          <a:ext cx="0" cy="136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4738350" y="5452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611350" y="5664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4738350" y="6052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649450" y="61943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887450" y="6179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09370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299950" y="61469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1487150" y="6204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25400</xdr:rowOff>
    </xdr:from>
    <xdr:to>
      <xdr:col>85</xdr:col>
      <xdr:colOff>177800</xdr:colOff>
      <xdr:row>42</xdr:row>
      <xdr:rowOff>127000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649450" y="6965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111777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4738350"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160927</xdr:rowOff>
    </xdr:from>
    <xdr:to>
      <xdr:col>81</xdr:col>
      <xdr:colOff>101600</xdr:colOff>
      <xdr:row>42</xdr:row>
      <xdr:rowOff>91077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887450" y="69363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40277</xdr:rowOff>
    </xdr:from>
    <xdr:to>
      <xdr:col>85</xdr:col>
      <xdr:colOff>127000</xdr:colOff>
      <xdr:row>42</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938250" y="698082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125004</xdr:rowOff>
    </xdr:from>
    <xdr:to>
      <xdr:col>76</xdr:col>
      <xdr:colOff>165100</xdr:colOff>
      <xdr:row>42</xdr:row>
      <xdr:rowOff>55154</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093700" y="6900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40277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144500" y="694490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31931</xdr:rowOff>
    </xdr:from>
    <xdr:to>
      <xdr:col>72</xdr:col>
      <xdr:colOff>38100</xdr:colOff>
      <xdr:row>41</xdr:row>
      <xdr:rowOff>133531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299950" y="68073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82731</xdr:rowOff>
    </xdr:from>
    <xdr:to>
      <xdr:col>76</xdr:col>
      <xdr:colOff>114300</xdr:colOff>
      <xdr:row>42</xdr:row>
      <xdr:rowOff>4354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344400" y="6858181"/>
          <a:ext cx="8001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31931</xdr:rowOff>
    </xdr:from>
    <xdr:to>
      <xdr:col>67</xdr:col>
      <xdr:colOff>101600</xdr:colOff>
      <xdr:row>41</xdr:row>
      <xdr:rowOff>133531</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1487150" y="68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82731</xdr:rowOff>
    </xdr:from>
    <xdr:to>
      <xdr:col>71</xdr:col>
      <xdr:colOff>177800</xdr:colOff>
      <xdr:row>41</xdr:row>
      <xdr:rowOff>82731</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1537950" y="685818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742044"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96099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167244" y="593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3544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82204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742044" y="702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960994" y="698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124658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167244" y="690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124658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354444" y="690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951064" y="5770626"/>
          <a:ext cx="0" cy="1189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989800" y="696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881850" y="6960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989800" y="55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881850" y="5770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989800" y="6528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9009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157950" y="6674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345150" y="668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551400" y="6682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757650" y="61762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62738</xdr:rowOff>
    </xdr:from>
    <xdr:to>
      <xdr:col>116</xdr:col>
      <xdr:colOff>114300</xdr:colOff>
      <xdr:row>41</xdr:row>
      <xdr:rowOff>164338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9009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149115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989800" y="67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63500</xdr:rowOff>
    </xdr:from>
    <xdr:to>
      <xdr:col>112</xdr:col>
      <xdr:colOff>38100</xdr:colOff>
      <xdr:row>41</xdr:row>
      <xdr:rowOff>165100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157950" y="6838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113538</xdr:rowOff>
    </xdr:from>
    <xdr:to>
      <xdr:col>116</xdr:col>
      <xdr:colOff>63500</xdr:colOff>
      <xdr:row>41</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202400" y="6888988"/>
          <a:ext cx="7493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65024</xdr:rowOff>
    </xdr:from>
    <xdr:to>
      <xdr:col>107</xdr:col>
      <xdr:colOff>101600</xdr:colOff>
      <xdr:row>41</xdr:row>
      <xdr:rowOff>166624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345150" y="68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114300</xdr:rowOff>
    </xdr:from>
    <xdr:to>
      <xdr:col>111</xdr:col>
      <xdr:colOff>177800</xdr:colOff>
      <xdr:row>41</xdr:row>
      <xdr:rowOff>115824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395950" y="6889750"/>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57404</xdr:rowOff>
    </xdr:from>
    <xdr:to>
      <xdr:col>102</xdr:col>
      <xdr:colOff>165100</xdr:colOff>
      <xdr:row>41</xdr:row>
      <xdr:rowOff>159004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5514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108204</xdr:rowOff>
    </xdr:from>
    <xdr:to>
      <xdr:col>107</xdr:col>
      <xdr:colOff>50800</xdr:colOff>
      <xdr:row>41</xdr:row>
      <xdr:rowOff>115824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7602200" y="6883654"/>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58928</xdr:rowOff>
    </xdr:from>
    <xdr:to>
      <xdr:col>98</xdr:col>
      <xdr:colOff>38100</xdr:colOff>
      <xdr:row>41</xdr:row>
      <xdr:rowOff>160528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757650" y="6834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108204</xdr:rowOff>
    </xdr:from>
    <xdr:to>
      <xdr:col>102</xdr:col>
      <xdr:colOff>114300</xdr:colOff>
      <xdr:row>41</xdr:row>
      <xdr:rowOff>109728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802100" y="6883654"/>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980227" y="645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18012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386377" y="64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592627"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156227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9802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157751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180127" y="69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150131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386377" y="69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151655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592627" y="692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699614" y="90874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738350"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1049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738350" y="886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9087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738350" y="9893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649450" y="99091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88745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09370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299950" y="9865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487150" y="984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649450" y="9911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738350"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87450" y="9869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43815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938250" y="991425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09370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xdr:rowOff>
    </xdr:from>
    <xdr:to>
      <xdr:col>81</xdr:col>
      <xdr:colOff>50800</xdr:colOff>
      <xdr:row>60</xdr:row>
      <xdr:rowOff>36195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3144500" y="991425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299950" y="9960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99060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2344400" y="994854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487150" y="9992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131445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1537950" y="1001141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74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96099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2167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3544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742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96099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1672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3544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951064" y="9274505"/>
          <a:ext cx="0" cy="12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19989800" y="1054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1053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19989800" y="90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881850" y="9274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19989800" y="102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900900" y="10347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157950" y="103560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345150" y="103619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7551400" y="10350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757650" y="10349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78511</xdr:rowOff>
    </xdr:from>
    <xdr:to>
      <xdr:col>116</xdr:col>
      <xdr:colOff>114300</xdr:colOff>
      <xdr:row>64</xdr:row>
      <xdr:rowOff>8661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900900" y="10486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164888</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19989800" y="104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80264</xdr:rowOff>
    </xdr:from>
    <xdr:to>
      <xdr:col>112</xdr:col>
      <xdr:colOff>38100</xdr:colOff>
      <xdr:row>64</xdr:row>
      <xdr:rowOff>10414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157950" y="104879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129311</xdr:rowOff>
    </xdr:from>
    <xdr:to>
      <xdr:col>116</xdr:col>
      <xdr:colOff>63500</xdr:colOff>
      <xdr:row>63</xdr:row>
      <xdr:rowOff>131064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202400" y="10536961"/>
          <a:ext cx="7493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82169</xdr:rowOff>
    </xdr:from>
    <xdr:to>
      <xdr:col>107</xdr:col>
      <xdr:colOff>101600</xdr:colOff>
      <xdr:row>64</xdr:row>
      <xdr:rowOff>12319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345150" y="10489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131064</xdr:rowOff>
    </xdr:from>
    <xdr:to>
      <xdr:col>111</xdr:col>
      <xdr:colOff>177800</xdr:colOff>
      <xdr:row>63</xdr:row>
      <xdr:rowOff>132969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395950" y="10538714"/>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17628</xdr:rowOff>
    </xdr:from>
    <xdr:to>
      <xdr:col>102</xdr:col>
      <xdr:colOff>165100</xdr:colOff>
      <xdr:row>63</xdr:row>
      <xdr:rowOff>119228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551400" y="10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68428</xdr:rowOff>
    </xdr:from>
    <xdr:to>
      <xdr:col>107</xdr:col>
      <xdr:colOff>50800</xdr:colOff>
      <xdr:row>63</xdr:row>
      <xdr:rowOff>132969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7602200" y="10476078"/>
          <a:ext cx="79375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40869</xdr:rowOff>
    </xdr:from>
    <xdr:to>
      <xdr:col>98</xdr:col>
      <xdr:colOff>38100</xdr:colOff>
      <xdr:row>63</xdr:row>
      <xdr:rowOff>142469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757650" y="10448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68428</xdr:rowOff>
    </xdr:from>
    <xdr:to>
      <xdr:col>102</xdr:col>
      <xdr:colOff>114300</xdr:colOff>
      <xdr:row>63</xdr:row>
      <xdr:rowOff>91669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6802100" y="10476078"/>
          <a:ext cx="8001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18980227" y="10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18180127"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7386377" y="101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6592627"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1541</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18980227" y="105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3446</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18180127" y="105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110355</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7386377" y="105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133596</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6592627" y="1054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155666</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699614" y="13039816"/>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102343</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4738350" y="1282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155666</xdr:rowOff>
    </xdr:from>
    <xdr:to>
      <xdr:col>86</xdr:col>
      <xdr:colOff>25400</xdr:colOff>
      <xdr:row>78</xdr:row>
      <xdr:rowOff>155666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611350" y="13039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45738</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473835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649450" y="13942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158750</xdr:rowOff>
    </xdr:from>
    <xdr:to>
      <xdr:col>81</xdr:col>
      <xdr:colOff>101600</xdr:colOff>
      <xdr:row>84</xdr:row>
      <xdr:rowOff>88900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8874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148952</xdr:rowOff>
    </xdr:from>
    <xdr:to>
      <xdr:col>76</xdr:col>
      <xdr:colOff>165100</xdr:colOff>
      <xdr:row>84</xdr:row>
      <xdr:rowOff>79102</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093700" y="13858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6894</xdr:rowOff>
    </xdr:from>
    <xdr:to>
      <xdr:col>72</xdr:col>
      <xdr:colOff>38100</xdr:colOff>
      <xdr:row>84</xdr:row>
      <xdr:rowOff>108494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299950" y="138816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155484</xdr:rowOff>
    </xdr:from>
    <xdr:to>
      <xdr:col>67</xdr:col>
      <xdr:colOff>101600</xdr:colOff>
      <xdr:row>84</xdr:row>
      <xdr:rowOff>85634</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1487150" y="13865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135889</xdr:rowOff>
    </xdr:from>
    <xdr:to>
      <xdr:col>72</xdr:col>
      <xdr:colOff>38100</xdr:colOff>
      <xdr:row>78</xdr:row>
      <xdr:rowOff>66039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299950" y="128549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105427</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E00-00009C020000}"/>
            </a:ext>
          </a:extLst>
        </xdr:cNvPr>
        <xdr:cNvSpPr txBox="1"/>
      </xdr:nvSpPr>
      <xdr:spPr>
        <a:xfrm>
          <a:off x="1374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95629</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E00-00009D020000}"/>
            </a:ext>
          </a:extLst>
        </xdr:cNvPr>
        <xdr:cNvSpPr txBox="1"/>
      </xdr:nvSpPr>
      <xdr:spPr>
        <a:xfrm>
          <a:off x="1296099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E00-00009E020000}"/>
            </a:ext>
          </a:extLst>
        </xdr:cNvPr>
        <xdr:cNvSpPr txBox="1"/>
      </xdr:nvSpPr>
      <xdr:spPr>
        <a:xfrm>
          <a:off x="12167244"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102161</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E00-00009F020000}"/>
            </a:ext>
          </a:extLst>
        </xdr:cNvPr>
        <xdr:cNvSpPr txBox="1"/>
      </xdr:nvSpPr>
      <xdr:spPr>
        <a:xfrm>
          <a:off x="113544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82566</xdr:rowOff>
    </xdr:from>
    <xdr:ext cx="340478" cy="259045"/>
    <xdr:sp macro="" textlink="">
      <xdr:nvSpPr>
        <xdr:cNvPr id="672" name="n_3mainValue【児童館】&#10;有形固定資産減価償却率">
          <a:extLst>
            <a:ext uri="{FF2B5EF4-FFF2-40B4-BE49-F238E27FC236}">
              <a16:creationId xmlns:a16="http://schemas.microsoft.com/office/drawing/2014/main" id="{00000000-0008-0000-0E00-0000A0020000}"/>
            </a:ext>
          </a:extLst>
        </xdr:cNvPr>
        <xdr:cNvSpPr txBox="1"/>
      </xdr:nvSpPr>
      <xdr:spPr>
        <a:xfrm>
          <a:off x="12180511" y="12636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00000000-0008-0000-0E00-0000B5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9951064" y="13071348"/>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5" name="【児童館】&#10;一人当たり面積最小値テキスト">
          <a:extLst>
            <a:ext uri="{FF2B5EF4-FFF2-40B4-BE49-F238E27FC236}">
              <a16:creationId xmlns:a16="http://schemas.microsoft.com/office/drawing/2014/main" id="{00000000-0008-0000-0E00-0000B7020000}"/>
            </a:ext>
          </a:extLst>
        </xdr:cNvPr>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697" name="【児童館】&#10;一人当たり面積最大値テキスト">
          <a:extLst>
            <a:ext uri="{FF2B5EF4-FFF2-40B4-BE49-F238E27FC236}">
              <a16:creationId xmlns:a16="http://schemas.microsoft.com/office/drawing/2014/main" id="{00000000-0008-0000-0E00-0000B9020000}"/>
            </a:ext>
          </a:extLst>
        </xdr:cNvPr>
        <xdr:cNvSpPr txBox="1"/>
      </xdr:nvSpPr>
      <xdr:spPr>
        <a:xfrm>
          <a:off x="19989800"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9881850" y="13071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699" name="【児童館】&#10;一人当たり面積平均値テキスト">
          <a:extLst>
            <a:ext uri="{FF2B5EF4-FFF2-40B4-BE49-F238E27FC236}">
              <a16:creationId xmlns:a16="http://schemas.microsoft.com/office/drawing/2014/main" id="{00000000-0008-0000-0E00-0000BB020000}"/>
            </a:ext>
          </a:extLst>
        </xdr:cNvPr>
        <xdr:cNvSpPr txBox="1"/>
      </xdr:nvSpPr>
      <xdr:spPr>
        <a:xfrm>
          <a:off x="19989800" y="138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900900" y="13836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157950" y="13836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34515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75514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67576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21589</xdr:rowOff>
    </xdr:from>
    <xdr:to>
      <xdr:col>102</xdr:col>
      <xdr:colOff>165100</xdr:colOff>
      <xdr:row>85</xdr:row>
      <xdr:rowOff>123189</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75514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73423</xdr:rowOff>
    </xdr:from>
    <xdr:ext cx="469744" cy="259045"/>
    <xdr:sp macro="" textlink="">
      <xdr:nvSpPr>
        <xdr:cNvPr id="711" name="n_1aveValue【児童館】&#10;一人当たり面積">
          <a:extLst>
            <a:ext uri="{FF2B5EF4-FFF2-40B4-BE49-F238E27FC236}">
              <a16:creationId xmlns:a16="http://schemas.microsoft.com/office/drawing/2014/main" id="{00000000-0008-0000-0E00-0000C7020000}"/>
            </a:ext>
          </a:extLst>
        </xdr:cNvPr>
        <xdr:cNvSpPr txBox="1"/>
      </xdr:nvSpPr>
      <xdr:spPr>
        <a:xfrm>
          <a:off x="189802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12" name="n_2aveValue【児童館】&#10;一人当たり面積">
          <a:extLst>
            <a:ext uri="{FF2B5EF4-FFF2-40B4-BE49-F238E27FC236}">
              <a16:creationId xmlns:a16="http://schemas.microsoft.com/office/drawing/2014/main" id="{00000000-0008-0000-0E00-0000C8020000}"/>
            </a:ext>
          </a:extLst>
        </xdr:cNvPr>
        <xdr:cNvSpPr txBox="1"/>
      </xdr:nvSpPr>
      <xdr:spPr>
        <a:xfrm>
          <a:off x="181801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3" name="n_3aveValue【児童館】&#10;一人当たり面積">
          <a:extLst>
            <a:ext uri="{FF2B5EF4-FFF2-40B4-BE49-F238E27FC236}">
              <a16:creationId xmlns:a16="http://schemas.microsoft.com/office/drawing/2014/main" id="{00000000-0008-0000-0E00-0000C9020000}"/>
            </a:ext>
          </a:extLst>
        </xdr:cNvPr>
        <xdr:cNvSpPr txBox="1"/>
      </xdr:nvSpPr>
      <xdr:spPr>
        <a:xfrm>
          <a:off x="1738637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14" name="n_4aveValue【児童館】&#10;一人当たり面積">
          <a:extLst>
            <a:ext uri="{FF2B5EF4-FFF2-40B4-BE49-F238E27FC236}">
              <a16:creationId xmlns:a16="http://schemas.microsoft.com/office/drawing/2014/main" id="{00000000-0008-0000-0E00-0000CA020000}"/>
            </a:ext>
          </a:extLst>
        </xdr:cNvPr>
        <xdr:cNvSpPr txBox="1"/>
      </xdr:nvSpPr>
      <xdr:spPr>
        <a:xfrm>
          <a:off x="165926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15" name="n_3mainValue【児童館】&#10;一人当たり面積">
          <a:extLst>
            <a:ext uri="{FF2B5EF4-FFF2-40B4-BE49-F238E27FC236}">
              <a16:creationId xmlns:a16="http://schemas.microsoft.com/office/drawing/2014/main" id="{00000000-0008-0000-0E00-0000CB020000}"/>
            </a:ext>
          </a:extLst>
        </xdr:cNvPr>
        <xdr:cNvSpPr txBox="1"/>
      </xdr:nvSpPr>
      <xdr:spPr>
        <a:xfrm>
          <a:off x="173863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a:extLst>
            <a:ext uri="{FF2B5EF4-FFF2-40B4-BE49-F238E27FC236}">
              <a16:creationId xmlns:a16="http://schemas.microsoft.com/office/drawing/2014/main" id="{00000000-0008-0000-0E00-0000E4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4699614" y="166415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公民館】&#10;有形固定資産減価償却率最小値テキスト">
          <a:extLst>
            <a:ext uri="{FF2B5EF4-FFF2-40B4-BE49-F238E27FC236}">
              <a16:creationId xmlns:a16="http://schemas.microsoft.com/office/drawing/2014/main" id="{00000000-0008-0000-0E00-0000E6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44" name="【公民館】&#10;有形固定資産減価償却率最大値テキスト">
          <a:extLst>
            <a:ext uri="{FF2B5EF4-FFF2-40B4-BE49-F238E27FC236}">
              <a16:creationId xmlns:a16="http://schemas.microsoft.com/office/drawing/2014/main" id="{00000000-0008-0000-0E00-0000E8020000}"/>
            </a:ext>
          </a:extLst>
        </xdr:cNvPr>
        <xdr:cNvSpPr txBox="1"/>
      </xdr:nvSpPr>
      <xdr:spPr>
        <a:xfrm>
          <a:off x="14738350" y="16416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4611350" y="16641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46" name="【公民館】&#10;有形固定資産減価償却率平均値テキスト">
          <a:extLst>
            <a:ext uri="{FF2B5EF4-FFF2-40B4-BE49-F238E27FC236}">
              <a16:creationId xmlns:a16="http://schemas.microsoft.com/office/drawing/2014/main" id="{00000000-0008-0000-0E00-0000EA020000}"/>
            </a:ext>
          </a:extLst>
        </xdr:cNvPr>
        <xdr:cNvSpPr txBox="1"/>
      </xdr:nvSpPr>
      <xdr:spPr>
        <a:xfrm>
          <a:off x="1473835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4649450" y="176308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388745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3093700" y="1754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1487150" y="1754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92348</xdr:rowOff>
    </xdr:from>
    <xdr:to>
      <xdr:col>85</xdr:col>
      <xdr:colOff>177800</xdr:colOff>
      <xdr:row>102</xdr:row>
      <xdr:rowOff>22498</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4649450" y="168372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115225</xdr:rowOff>
    </xdr:from>
    <xdr:ext cx="405111" cy="259045"/>
    <xdr:sp macro="" textlink="">
      <xdr:nvSpPr>
        <xdr:cNvPr id="758" name="【公民館】&#10;有形固定資産減価償却率該当値テキスト">
          <a:extLst>
            <a:ext uri="{FF2B5EF4-FFF2-40B4-BE49-F238E27FC236}">
              <a16:creationId xmlns:a16="http://schemas.microsoft.com/office/drawing/2014/main" id="{00000000-0008-0000-0E00-0000F6020000}"/>
            </a:ext>
          </a:extLst>
        </xdr:cNvPr>
        <xdr:cNvSpPr txBox="1"/>
      </xdr:nvSpPr>
      <xdr:spPr>
        <a:xfrm>
          <a:off x="14738350" y="166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51526</xdr:rowOff>
    </xdr:from>
    <xdr:to>
      <xdr:col>81</xdr:col>
      <xdr:colOff>101600</xdr:colOff>
      <xdr:row>101</xdr:row>
      <xdr:rowOff>153126</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3887450" y="167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102326</xdr:rowOff>
    </xdr:from>
    <xdr:to>
      <xdr:col>85</xdr:col>
      <xdr:colOff>127000</xdr:colOff>
      <xdr:row>101</xdr:row>
      <xdr:rowOff>143148</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3938250" y="16847276"/>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3093700" y="167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61505</xdr:rowOff>
    </xdr:from>
    <xdr:to>
      <xdr:col>81</xdr:col>
      <xdr:colOff>50800</xdr:colOff>
      <xdr:row>101</xdr:row>
      <xdr:rowOff>102326</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3144500" y="16806455"/>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100512</xdr:rowOff>
    </xdr:from>
    <xdr:to>
      <xdr:col>72</xdr:col>
      <xdr:colOff>38100</xdr:colOff>
      <xdr:row>101</xdr:row>
      <xdr:rowOff>30662</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2299950" y="166740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151312</xdr:rowOff>
    </xdr:from>
    <xdr:to>
      <xdr:col>76</xdr:col>
      <xdr:colOff>114300</xdr:colOff>
      <xdr:row>101</xdr:row>
      <xdr:rowOff>61505</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344400" y="16724812"/>
          <a:ext cx="8001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148715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151312</xdr:rowOff>
    </xdr:from>
    <xdr:to>
      <xdr:col>71</xdr:col>
      <xdr:colOff>177800</xdr:colOff>
      <xdr:row>104</xdr:row>
      <xdr:rowOff>94162</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1537950" y="16724812"/>
          <a:ext cx="80645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767" name="n_1aveValue【公民館】&#10;有形固定資産減価償却率">
          <a:extLst>
            <a:ext uri="{FF2B5EF4-FFF2-40B4-BE49-F238E27FC236}">
              <a16:creationId xmlns:a16="http://schemas.microsoft.com/office/drawing/2014/main" id="{00000000-0008-0000-0E00-0000FF020000}"/>
            </a:ext>
          </a:extLst>
        </xdr:cNvPr>
        <xdr:cNvSpPr txBox="1"/>
      </xdr:nvSpPr>
      <xdr:spPr>
        <a:xfrm>
          <a:off x="137420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68" name="n_2aveValue【公民館】&#10;有形固定資産減価償却率">
          <a:extLst>
            <a:ext uri="{FF2B5EF4-FFF2-40B4-BE49-F238E27FC236}">
              <a16:creationId xmlns:a16="http://schemas.microsoft.com/office/drawing/2014/main" id="{00000000-0008-0000-0E00-000000030000}"/>
            </a:ext>
          </a:extLst>
        </xdr:cNvPr>
        <xdr:cNvSpPr txBox="1"/>
      </xdr:nvSpPr>
      <xdr:spPr>
        <a:xfrm>
          <a:off x="1296099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69" name="n_3aveValue【公民館】&#10;有形固定資産減価償却率">
          <a:extLst>
            <a:ext uri="{FF2B5EF4-FFF2-40B4-BE49-F238E27FC236}">
              <a16:creationId xmlns:a16="http://schemas.microsoft.com/office/drawing/2014/main" id="{00000000-0008-0000-0E00-000001030000}"/>
            </a:ext>
          </a:extLst>
        </xdr:cNvPr>
        <xdr:cNvSpPr txBox="1"/>
      </xdr:nvSpPr>
      <xdr:spPr>
        <a:xfrm>
          <a:off x="1216724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70" name="n_4aveValue【公民館】&#10;有形固定資産減価償却率">
          <a:extLst>
            <a:ext uri="{FF2B5EF4-FFF2-40B4-BE49-F238E27FC236}">
              <a16:creationId xmlns:a16="http://schemas.microsoft.com/office/drawing/2014/main" id="{00000000-0008-0000-0E00-000002030000}"/>
            </a:ext>
          </a:extLst>
        </xdr:cNvPr>
        <xdr:cNvSpPr txBox="1"/>
      </xdr:nvSpPr>
      <xdr:spPr>
        <a:xfrm>
          <a:off x="113544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169653</xdr:rowOff>
    </xdr:from>
    <xdr:ext cx="405111" cy="259045"/>
    <xdr:sp macro="" textlink="">
      <xdr:nvSpPr>
        <xdr:cNvPr id="771" name="n_1mainValue【公民館】&#10;有形固定資産減価償却率">
          <a:extLst>
            <a:ext uri="{FF2B5EF4-FFF2-40B4-BE49-F238E27FC236}">
              <a16:creationId xmlns:a16="http://schemas.microsoft.com/office/drawing/2014/main" id="{00000000-0008-0000-0E00-000003030000}"/>
            </a:ext>
          </a:extLst>
        </xdr:cNvPr>
        <xdr:cNvSpPr txBox="1"/>
      </xdr:nvSpPr>
      <xdr:spPr>
        <a:xfrm>
          <a:off x="13742044" y="1657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772" name="n_2mainValue【公民館】&#10;有形固定資産減価償却率">
          <a:extLst>
            <a:ext uri="{FF2B5EF4-FFF2-40B4-BE49-F238E27FC236}">
              <a16:creationId xmlns:a16="http://schemas.microsoft.com/office/drawing/2014/main" id="{00000000-0008-0000-0E00-000004030000}"/>
            </a:ext>
          </a:extLst>
        </xdr:cNvPr>
        <xdr:cNvSpPr txBox="1"/>
      </xdr:nvSpPr>
      <xdr:spPr>
        <a:xfrm>
          <a:off x="12960994" y="165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47189</xdr:rowOff>
    </xdr:from>
    <xdr:ext cx="405111" cy="259045"/>
    <xdr:sp macro="" textlink="">
      <xdr:nvSpPr>
        <xdr:cNvPr id="773" name="n_3mainValue【公民館】&#10;有形固定資産減価償却率">
          <a:extLst>
            <a:ext uri="{FF2B5EF4-FFF2-40B4-BE49-F238E27FC236}">
              <a16:creationId xmlns:a16="http://schemas.microsoft.com/office/drawing/2014/main" id="{00000000-0008-0000-0E00-000005030000}"/>
            </a:ext>
          </a:extLst>
        </xdr:cNvPr>
        <xdr:cNvSpPr txBox="1"/>
      </xdr:nvSpPr>
      <xdr:spPr>
        <a:xfrm>
          <a:off x="12167244" y="164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74" name="n_4mainValue【公民館】&#10;有形固定資産減価償却率">
          <a:extLst>
            <a:ext uri="{FF2B5EF4-FFF2-40B4-BE49-F238E27FC236}">
              <a16:creationId xmlns:a16="http://schemas.microsoft.com/office/drawing/2014/main" id="{00000000-0008-0000-0E00-000006030000}"/>
            </a:ext>
          </a:extLst>
        </xdr:cNvPr>
        <xdr:cNvSpPr txBox="1"/>
      </xdr:nvSpPr>
      <xdr:spPr>
        <a:xfrm>
          <a:off x="113544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00000000-0008-0000-0E00-000019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19951064" y="167199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95" name="【公民館】&#10;一人当たり面積最小値テキスト">
          <a:extLst>
            <a:ext uri="{FF2B5EF4-FFF2-40B4-BE49-F238E27FC236}">
              <a16:creationId xmlns:a16="http://schemas.microsoft.com/office/drawing/2014/main" id="{00000000-0008-0000-0E00-00001B030000}"/>
            </a:ext>
          </a:extLst>
        </xdr:cNvPr>
        <xdr:cNvSpPr txBox="1"/>
      </xdr:nvSpPr>
      <xdr:spPr>
        <a:xfrm>
          <a:off x="19989800" y="1788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9881850" y="17884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97" name="【公民館】&#10;一人当たり面積最大値テキスト">
          <a:extLst>
            <a:ext uri="{FF2B5EF4-FFF2-40B4-BE49-F238E27FC236}">
              <a16:creationId xmlns:a16="http://schemas.microsoft.com/office/drawing/2014/main" id="{00000000-0008-0000-0E00-00001D030000}"/>
            </a:ext>
          </a:extLst>
        </xdr:cNvPr>
        <xdr:cNvSpPr txBox="1"/>
      </xdr:nvSpPr>
      <xdr:spPr>
        <a:xfrm>
          <a:off x="19989800" y="164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9881850" y="16719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799" name="【公民館】&#10;一人当たり面積平均値テキスト">
          <a:extLst>
            <a:ext uri="{FF2B5EF4-FFF2-40B4-BE49-F238E27FC236}">
              <a16:creationId xmlns:a16="http://schemas.microsoft.com/office/drawing/2014/main" id="{00000000-0008-0000-0E00-00001F030000}"/>
            </a:ext>
          </a:extLst>
        </xdr:cNvPr>
        <xdr:cNvSpPr txBox="1"/>
      </xdr:nvSpPr>
      <xdr:spPr>
        <a:xfrm>
          <a:off x="19989800" y="17422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9900900" y="175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9157950" y="17556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8345150" y="1756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7551400" y="1756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6757650" y="17576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199009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811" name="【公民館】&#10;一人当たり面積該当値テキスト">
          <a:extLst>
            <a:ext uri="{FF2B5EF4-FFF2-40B4-BE49-F238E27FC236}">
              <a16:creationId xmlns:a16="http://schemas.microsoft.com/office/drawing/2014/main" id="{00000000-0008-0000-0E00-00002B030000}"/>
            </a:ext>
          </a:extLst>
        </xdr:cNvPr>
        <xdr:cNvSpPr txBox="1"/>
      </xdr:nvSpPr>
      <xdr:spPr>
        <a:xfrm>
          <a:off x="19989800" y="176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123126</xdr:rowOff>
    </xdr:from>
    <xdr:to>
      <xdr:col>112</xdr:col>
      <xdr:colOff>38100</xdr:colOff>
      <xdr:row>107</xdr:row>
      <xdr:rowOff>53276</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19157950" y="177253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2476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19202400" y="17774413"/>
          <a:ext cx="7493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125413</xdr:rowOff>
    </xdr:from>
    <xdr:to>
      <xdr:col>107</xdr:col>
      <xdr:colOff>101600</xdr:colOff>
      <xdr:row>107</xdr:row>
      <xdr:rowOff>55563</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8345150" y="177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2476</xdr:rowOff>
    </xdr:from>
    <xdr:to>
      <xdr:col>111</xdr:col>
      <xdr:colOff>177800</xdr:colOff>
      <xdr:row>107</xdr:row>
      <xdr:rowOff>4763</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18395950" y="17776126"/>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75514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4763</xdr:rowOff>
    </xdr:from>
    <xdr:to>
      <xdr:col>107</xdr:col>
      <xdr:colOff>50800</xdr:colOff>
      <xdr:row>107</xdr:row>
      <xdr:rowOff>5335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17602200" y="17778413"/>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92266</xdr:rowOff>
    </xdr:from>
    <xdr:to>
      <xdr:col>98</xdr:col>
      <xdr:colOff>38100</xdr:colOff>
      <xdr:row>106</xdr:row>
      <xdr:rowOff>22416</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6757650" y="17523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143066</xdr:rowOff>
    </xdr:from>
    <xdr:to>
      <xdr:col>102</xdr:col>
      <xdr:colOff>114300</xdr:colOff>
      <xdr:row>107</xdr:row>
      <xdr:rowOff>5335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6802100" y="17573816"/>
          <a:ext cx="800100" cy="2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20" name="n_1aveValue【公民館】&#10;一人当たり面積">
          <a:extLst>
            <a:ext uri="{FF2B5EF4-FFF2-40B4-BE49-F238E27FC236}">
              <a16:creationId xmlns:a16="http://schemas.microsoft.com/office/drawing/2014/main" id="{00000000-0008-0000-0E00-000034030000}"/>
            </a:ext>
          </a:extLst>
        </xdr:cNvPr>
        <xdr:cNvSpPr txBox="1"/>
      </xdr:nvSpPr>
      <xdr:spPr>
        <a:xfrm>
          <a:off x="18980227" y="1733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21" name="n_2aveValue【公民館】&#10;一人当たり面積">
          <a:extLst>
            <a:ext uri="{FF2B5EF4-FFF2-40B4-BE49-F238E27FC236}">
              <a16:creationId xmlns:a16="http://schemas.microsoft.com/office/drawing/2014/main" id="{00000000-0008-0000-0E00-000035030000}"/>
            </a:ext>
          </a:extLst>
        </xdr:cNvPr>
        <xdr:cNvSpPr txBox="1"/>
      </xdr:nvSpPr>
      <xdr:spPr>
        <a:xfrm>
          <a:off x="18180127" y="1734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22" name="n_3aveValue【公民館】&#10;一人当たり面積">
          <a:extLst>
            <a:ext uri="{FF2B5EF4-FFF2-40B4-BE49-F238E27FC236}">
              <a16:creationId xmlns:a16="http://schemas.microsoft.com/office/drawing/2014/main" id="{00000000-0008-0000-0E00-000036030000}"/>
            </a:ext>
          </a:extLst>
        </xdr:cNvPr>
        <xdr:cNvSpPr txBox="1"/>
      </xdr:nvSpPr>
      <xdr:spPr>
        <a:xfrm>
          <a:off x="1738637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823" name="n_4aveValue【公民館】&#10;一人当たり面積">
          <a:extLst>
            <a:ext uri="{FF2B5EF4-FFF2-40B4-BE49-F238E27FC236}">
              <a16:creationId xmlns:a16="http://schemas.microsoft.com/office/drawing/2014/main" id="{00000000-0008-0000-0E00-000037030000}"/>
            </a:ext>
          </a:extLst>
        </xdr:cNvPr>
        <xdr:cNvSpPr txBox="1"/>
      </xdr:nvSpPr>
      <xdr:spPr>
        <a:xfrm>
          <a:off x="16592627" y="1766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44403</xdr:rowOff>
    </xdr:from>
    <xdr:ext cx="469744" cy="259045"/>
    <xdr:sp macro="" textlink="">
      <xdr:nvSpPr>
        <xdr:cNvPr id="824" name="n_1mainValue【公民館】&#10;一人当たり面積">
          <a:extLst>
            <a:ext uri="{FF2B5EF4-FFF2-40B4-BE49-F238E27FC236}">
              <a16:creationId xmlns:a16="http://schemas.microsoft.com/office/drawing/2014/main" id="{00000000-0008-0000-0E00-000038030000}"/>
            </a:ext>
          </a:extLst>
        </xdr:cNvPr>
        <xdr:cNvSpPr txBox="1"/>
      </xdr:nvSpPr>
      <xdr:spPr>
        <a:xfrm>
          <a:off x="18980227" y="178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46690</xdr:rowOff>
    </xdr:from>
    <xdr:ext cx="469744" cy="259045"/>
    <xdr:sp macro="" textlink="">
      <xdr:nvSpPr>
        <xdr:cNvPr id="825" name="n_2mainValue【公民館】&#10;一人当たり面積">
          <a:extLst>
            <a:ext uri="{FF2B5EF4-FFF2-40B4-BE49-F238E27FC236}">
              <a16:creationId xmlns:a16="http://schemas.microsoft.com/office/drawing/2014/main" id="{00000000-0008-0000-0E00-000039030000}"/>
            </a:ext>
          </a:extLst>
        </xdr:cNvPr>
        <xdr:cNvSpPr txBox="1"/>
      </xdr:nvSpPr>
      <xdr:spPr>
        <a:xfrm>
          <a:off x="18180127" y="1782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26" name="n_3mainValue【公民館】&#10;一人当たり面積">
          <a:extLst>
            <a:ext uri="{FF2B5EF4-FFF2-40B4-BE49-F238E27FC236}">
              <a16:creationId xmlns:a16="http://schemas.microsoft.com/office/drawing/2014/main" id="{00000000-0008-0000-0E00-00003A030000}"/>
            </a:ext>
          </a:extLst>
        </xdr:cNvPr>
        <xdr:cNvSpPr txBox="1"/>
      </xdr:nvSpPr>
      <xdr:spPr>
        <a:xfrm>
          <a:off x="17386377" y="178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38943</xdr:rowOff>
    </xdr:from>
    <xdr:ext cx="469744" cy="259045"/>
    <xdr:sp macro="" textlink="">
      <xdr:nvSpPr>
        <xdr:cNvPr id="827" name="n_4mainValue【公民館】&#10;一人当たり面積">
          <a:extLst>
            <a:ext uri="{FF2B5EF4-FFF2-40B4-BE49-F238E27FC236}">
              <a16:creationId xmlns:a16="http://schemas.microsoft.com/office/drawing/2014/main" id="{00000000-0008-0000-0E00-00003B030000}"/>
            </a:ext>
          </a:extLst>
        </xdr:cNvPr>
        <xdr:cNvSpPr txBox="1"/>
      </xdr:nvSpPr>
      <xdr:spPr>
        <a:xfrm>
          <a:off x="16592627" y="1729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高い施設は、道路及び幼稚園であり、</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低い施設は公民館となっている。</a:t>
          </a:r>
          <a:endParaRPr lang="ja-JP" altLang="ja-JP" sz="1400">
            <a:effectLst/>
          </a:endParaRPr>
        </a:p>
        <a:p>
          <a:r>
            <a:rPr kumimoji="1" lang="ja-JP" altLang="ja-JP" sz="1100">
              <a:solidFill>
                <a:schemeClr val="dk1"/>
              </a:solidFill>
              <a:effectLst/>
              <a:latin typeface="+mn-lt"/>
              <a:ea typeface="+mn-ea"/>
              <a:cs typeface="+mn-cs"/>
            </a:rPr>
            <a:t>公民館については、平成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年度に建設したため、有形固定資産減価償却率が低くなっている。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また幼稚園の有形固定資産減価償却率は、類似団体の数値より大きい状況であるが、これは町内に幼稚園が１つだけあり、その幼稚園の築年数が経過していることが主な要因であり、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令和７年度以降に幼稚園型認定こども園の建設事業の開始を予定していることから、建築完了後は、類似団体を大きく下回る予定である。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6,174
6,164
204.90
7,394,184
7,189,505
200,656
3,655,331
8,348,903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52268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304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373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395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4051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377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365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351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364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3316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134983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382476"/>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2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102326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34981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238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69669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282872"/>
          <a:ext cx="7937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238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2828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169653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136996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608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429115" y="5636514"/>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46785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359900" y="6895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467850"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59900" y="563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36000" y="630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42250" y="6278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029450" y="6270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235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398000" y="6591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46785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3600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686800" y="6636258"/>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42250" y="6600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35052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86700" y="664083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155702</xdr:rowOff>
    </xdr:from>
    <xdr:to>
      <xdr:col>41</xdr:col>
      <xdr:colOff>101600</xdr:colOff>
      <xdr:row>40</xdr:row>
      <xdr:rowOff>85852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029450" y="6600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35052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080250" y="664540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235700" y="6605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35052</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286500" y="664540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458277" y="60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6772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864427" y="60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0706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4582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677227" y="668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76979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864427" y="668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070677" y="669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177665" y="9327062"/>
          <a:ext cx="0" cy="13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21640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1275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384550" y="10165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71750" y="101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778000" y="10075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842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127500" y="104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166024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216400" y="1040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384550" y="10397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66947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429000" y="1044194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571750" y="103485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34290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622550" y="10399304"/>
          <a:ext cx="80645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778000" y="10181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156754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828800" y="10232572"/>
          <a:ext cx="793750" cy="1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43906</xdr:rowOff>
    </xdr:from>
    <xdr:to>
      <xdr:col>6</xdr:col>
      <xdr:colOff>38100</xdr:colOff>
      <xdr:row>62</xdr:row>
      <xdr:rowOff>145506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984250" y="10286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62</xdr:row>
      <xdr:rowOff>94706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28700" y="10232572"/>
          <a:ext cx="800100" cy="10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239144" y="994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439044" y="9912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64529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5154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239144"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439044" y="1043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45294" y="1026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51544" y="1037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429115" y="920343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9467850"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359900" y="10455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9467850" y="89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359900" y="9203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9467850" y="997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398000" y="100015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36000" y="100198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42250" y="100124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029450" y="9994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235700" y="10011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4064</xdr:rowOff>
    </xdr:from>
    <xdr:to>
      <xdr:col>55</xdr:col>
      <xdr:colOff>50800</xdr:colOff>
      <xdr:row>57</xdr:row>
      <xdr:rowOff>105664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398000" y="9421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26941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9467850" y="927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19494</xdr:rowOff>
    </xdr:from>
    <xdr:to>
      <xdr:col>50</xdr:col>
      <xdr:colOff>165100</xdr:colOff>
      <xdr:row>57</xdr:row>
      <xdr:rowOff>121094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36000" y="94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54864</xdr:rowOff>
    </xdr:from>
    <xdr:to>
      <xdr:col>55</xdr:col>
      <xdr:colOff>0</xdr:colOff>
      <xdr:row>57</xdr:row>
      <xdr:rowOff>70294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686800" y="9471914"/>
          <a:ext cx="74295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155511</xdr:rowOff>
    </xdr:from>
    <xdr:to>
      <xdr:col>46</xdr:col>
      <xdr:colOff>38100</xdr:colOff>
      <xdr:row>57</xdr:row>
      <xdr:rowOff>85661</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842250" y="9407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34861</xdr:rowOff>
    </xdr:from>
    <xdr:to>
      <xdr:col>50</xdr:col>
      <xdr:colOff>114300</xdr:colOff>
      <xdr:row>57</xdr:row>
      <xdr:rowOff>70294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886700" y="9451911"/>
          <a:ext cx="8001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124079</xdr:rowOff>
    </xdr:from>
    <xdr:to>
      <xdr:col>41</xdr:col>
      <xdr:colOff>101600</xdr:colOff>
      <xdr:row>57</xdr:row>
      <xdr:rowOff>54229</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029450" y="9376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3429</xdr:rowOff>
    </xdr:from>
    <xdr:to>
      <xdr:col>45</xdr:col>
      <xdr:colOff>177800</xdr:colOff>
      <xdr:row>57</xdr:row>
      <xdr:rowOff>34861</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080250" y="9420479"/>
          <a:ext cx="80645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114364</xdr:rowOff>
    </xdr:from>
    <xdr:to>
      <xdr:col>36</xdr:col>
      <xdr:colOff>165100</xdr:colOff>
      <xdr:row>58</xdr:row>
      <xdr:rowOff>44514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235700" y="9531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3429</xdr:rowOff>
    </xdr:from>
    <xdr:to>
      <xdr:col>41</xdr:col>
      <xdr:colOff>50800</xdr:colOff>
      <xdr:row>57</xdr:row>
      <xdr:rowOff>165164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286500" y="9420479"/>
          <a:ext cx="79375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8458277" y="101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7677227" y="100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6864427" y="100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070677" y="1009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137621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8458277" y="92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102188</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7677227" y="918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70756</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6864427" y="91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61041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070677" y="931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177665" y="12867639"/>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216400" y="1264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108450" y="12867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216400" y="1346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127500" y="1348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384550" y="13482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571750" y="1342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77800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984250" y="13331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31114</xdr:rowOff>
    </xdr:from>
    <xdr:to>
      <xdr:col>10</xdr:col>
      <xdr:colOff>165100</xdr:colOff>
      <xdr:row>82</xdr:row>
      <xdr:rowOff>132714</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7780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984250" y="13575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81914</xdr:rowOff>
    </xdr:from>
    <xdr:to>
      <xdr:col>10</xdr:col>
      <xdr:colOff>114300</xdr:colOff>
      <xdr:row>82</xdr:row>
      <xdr:rowOff>81914</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28700" y="136264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2" name="n_1aveValue【福祉施設】&#10;有形固定資産減価償却率">
          <a:extLst>
            <a:ext uri="{FF2B5EF4-FFF2-40B4-BE49-F238E27FC236}">
              <a16:creationId xmlns:a16="http://schemas.microsoft.com/office/drawing/2014/main" id="{00000000-0008-0000-0F00-00002E010000}"/>
            </a:ext>
          </a:extLst>
        </xdr:cNvPr>
        <xdr:cNvSpPr txBox="1"/>
      </xdr:nvSpPr>
      <xdr:spPr>
        <a:xfrm>
          <a:off x="3239144"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03" name="n_2aveValue【福祉施設】&#10;有形固定資産減価償却率">
          <a:extLst>
            <a:ext uri="{FF2B5EF4-FFF2-40B4-BE49-F238E27FC236}">
              <a16:creationId xmlns:a16="http://schemas.microsoft.com/office/drawing/2014/main" id="{00000000-0008-0000-0F00-00002F010000}"/>
            </a:ext>
          </a:extLst>
        </xdr:cNvPr>
        <xdr:cNvSpPr txBox="1"/>
      </xdr:nvSpPr>
      <xdr:spPr>
        <a:xfrm>
          <a:off x="2439044" y="1321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04" name="n_3aveValue【福祉施設】&#10;有形固定資産減価償却率">
          <a:extLst>
            <a:ext uri="{FF2B5EF4-FFF2-40B4-BE49-F238E27FC236}">
              <a16:creationId xmlns:a16="http://schemas.microsoft.com/office/drawing/2014/main" id="{00000000-0008-0000-0F00-000030010000}"/>
            </a:ext>
          </a:extLst>
        </xdr:cNvPr>
        <xdr:cNvSpPr txBox="1"/>
      </xdr:nvSpPr>
      <xdr:spPr>
        <a:xfrm>
          <a:off x="164529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05" name="n_4aveValue【福祉施設】&#10;有形固定資産減価償却率">
          <a:extLst>
            <a:ext uri="{FF2B5EF4-FFF2-40B4-BE49-F238E27FC236}">
              <a16:creationId xmlns:a16="http://schemas.microsoft.com/office/drawing/2014/main" id="{00000000-0008-0000-0F00-000031010000}"/>
            </a:ext>
          </a:extLst>
        </xdr:cNvPr>
        <xdr:cNvSpPr txBox="1"/>
      </xdr:nvSpPr>
      <xdr:spPr>
        <a:xfrm>
          <a:off x="8515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306" name="n_3mainValue【福祉施設】&#10;有形固定資産減価償却率">
          <a:extLst>
            <a:ext uri="{FF2B5EF4-FFF2-40B4-BE49-F238E27FC236}">
              <a16:creationId xmlns:a16="http://schemas.microsoft.com/office/drawing/2014/main" id="{00000000-0008-0000-0F00-000032010000}"/>
            </a:ext>
          </a:extLst>
        </xdr:cNvPr>
        <xdr:cNvSpPr txBox="1"/>
      </xdr:nvSpPr>
      <xdr:spPr>
        <a:xfrm>
          <a:off x="1645294"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07" name="n_4mainValue【福祉施設】&#10;有形固定資産減価償却率">
          <a:extLst>
            <a:ext uri="{FF2B5EF4-FFF2-40B4-BE49-F238E27FC236}">
              <a16:creationId xmlns:a16="http://schemas.microsoft.com/office/drawing/2014/main" id="{00000000-0008-0000-0F00-000033010000}"/>
            </a:ext>
          </a:extLst>
        </xdr:cNvPr>
        <xdr:cNvSpPr txBox="1"/>
      </xdr:nvSpPr>
      <xdr:spPr>
        <a:xfrm>
          <a:off x="851544"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00000000-0008-0000-0F00-00004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9429115" y="12815215"/>
          <a:ext cx="0" cy="142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0" name="【福祉施設】&#10;一人当たり面積最小値テキスト">
          <a:extLst>
            <a:ext uri="{FF2B5EF4-FFF2-40B4-BE49-F238E27FC236}">
              <a16:creationId xmlns:a16="http://schemas.microsoft.com/office/drawing/2014/main" id="{00000000-0008-0000-0F00-00004A010000}"/>
            </a:ext>
          </a:extLst>
        </xdr:cNvPr>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32" name="【福祉施設】&#10;一人当たり面積最大値テキスト">
          <a:extLst>
            <a:ext uri="{FF2B5EF4-FFF2-40B4-BE49-F238E27FC236}">
              <a16:creationId xmlns:a16="http://schemas.microsoft.com/office/drawing/2014/main" id="{00000000-0008-0000-0F00-00004C010000}"/>
            </a:ext>
          </a:extLst>
        </xdr:cNvPr>
        <xdr:cNvSpPr txBox="1"/>
      </xdr:nvSpPr>
      <xdr:spPr>
        <a:xfrm>
          <a:off x="9467850" y="1259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9359900" y="12815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34" name="【福祉施設】&#10;一人当たり面積平均値テキスト">
          <a:extLst>
            <a:ext uri="{FF2B5EF4-FFF2-40B4-BE49-F238E27FC236}">
              <a16:creationId xmlns:a16="http://schemas.microsoft.com/office/drawing/2014/main" id="{00000000-0008-0000-0F00-00004E010000}"/>
            </a:ext>
          </a:extLst>
        </xdr:cNvPr>
        <xdr:cNvSpPr txBox="1"/>
      </xdr:nvSpPr>
      <xdr:spPr>
        <a:xfrm>
          <a:off x="9467850" y="1397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9398000" y="13993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8636000" y="14017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7842250" y="14031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7029450" y="1404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6235700" y="14022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134519</xdr:rowOff>
    </xdr:from>
    <xdr:to>
      <xdr:col>41</xdr:col>
      <xdr:colOff>101600</xdr:colOff>
      <xdr:row>86</xdr:row>
      <xdr:rowOff>64669</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029450" y="14174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134519</xdr:rowOff>
    </xdr:from>
    <xdr:to>
      <xdr:col>36</xdr:col>
      <xdr:colOff>165100</xdr:colOff>
      <xdr:row>86</xdr:row>
      <xdr:rowOff>64669</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6235700" y="14174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13869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286500" y="1421881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48" name="n_1aveValue【福祉施設】&#10;一人当たり面積">
          <a:extLst>
            <a:ext uri="{FF2B5EF4-FFF2-40B4-BE49-F238E27FC236}">
              <a16:creationId xmlns:a16="http://schemas.microsoft.com/office/drawing/2014/main" id="{00000000-0008-0000-0F00-00005C010000}"/>
            </a:ext>
          </a:extLst>
        </xdr:cNvPr>
        <xdr:cNvSpPr txBox="1"/>
      </xdr:nvSpPr>
      <xdr:spPr>
        <a:xfrm>
          <a:off x="845827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49" name="n_2aveValue【福祉施設】&#10;一人当たり面積">
          <a:extLst>
            <a:ext uri="{FF2B5EF4-FFF2-40B4-BE49-F238E27FC236}">
              <a16:creationId xmlns:a16="http://schemas.microsoft.com/office/drawing/2014/main" id="{00000000-0008-0000-0F00-00005D010000}"/>
            </a:ext>
          </a:extLst>
        </xdr:cNvPr>
        <xdr:cNvSpPr txBox="1"/>
      </xdr:nvSpPr>
      <xdr:spPr>
        <a:xfrm>
          <a:off x="7677227" y="1381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50" name="n_3aveValue【福祉施設】&#10;一人当たり面積">
          <a:extLst>
            <a:ext uri="{FF2B5EF4-FFF2-40B4-BE49-F238E27FC236}">
              <a16:creationId xmlns:a16="http://schemas.microsoft.com/office/drawing/2014/main" id="{00000000-0008-0000-0F00-00005E010000}"/>
            </a:ext>
          </a:extLst>
        </xdr:cNvPr>
        <xdr:cNvSpPr txBox="1"/>
      </xdr:nvSpPr>
      <xdr:spPr>
        <a:xfrm>
          <a:off x="6864427" y="1382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51" name="n_4aveValue【福祉施設】&#10;一人当たり面積">
          <a:extLst>
            <a:ext uri="{FF2B5EF4-FFF2-40B4-BE49-F238E27FC236}">
              <a16:creationId xmlns:a16="http://schemas.microsoft.com/office/drawing/2014/main" id="{00000000-0008-0000-0F00-00005F010000}"/>
            </a:ext>
          </a:extLst>
        </xdr:cNvPr>
        <xdr:cNvSpPr txBox="1"/>
      </xdr:nvSpPr>
      <xdr:spPr>
        <a:xfrm>
          <a:off x="6070677" y="138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macro="" textlink="">
      <xdr:nvSpPr>
        <xdr:cNvPr id="352" name="n_3mainValue【福祉施設】&#10;一人当たり面積">
          <a:extLst>
            <a:ext uri="{FF2B5EF4-FFF2-40B4-BE49-F238E27FC236}">
              <a16:creationId xmlns:a16="http://schemas.microsoft.com/office/drawing/2014/main" id="{00000000-0008-0000-0F00-000060010000}"/>
            </a:ext>
          </a:extLst>
        </xdr:cNvPr>
        <xdr:cNvSpPr txBox="1"/>
      </xdr:nvSpPr>
      <xdr:spPr>
        <a:xfrm>
          <a:off x="6864427" y="142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55796</xdr:rowOff>
    </xdr:from>
    <xdr:ext cx="469744" cy="259045"/>
    <xdr:sp macro="" textlink="">
      <xdr:nvSpPr>
        <xdr:cNvPr id="353" name="n_4mainValue【福祉施設】&#10;一人当たり面積">
          <a:extLst>
            <a:ext uri="{FF2B5EF4-FFF2-40B4-BE49-F238E27FC236}">
              <a16:creationId xmlns:a16="http://schemas.microsoft.com/office/drawing/2014/main" id="{00000000-0008-0000-0F00-000061010000}"/>
            </a:ext>
          </a:extLst>
        </xdr:cNvPr>
        <xdr:cNvSpPr txBox="1"/>
      </xdr:nvSpPr>
      <xdr:spPr>
        <a:xfrm>
          <a:off x="6070677" y="142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a:extLst>
            <a:ext uri="{FF2B5EF4-FFF2-40B4-BE49-F238E27FC236}">
              <a16:creationId xmlns:a16="http://schemas.microsoft.com/office/drawing/2014/main" id="{00000000-0008-0000-0F00-000099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4699614" y="915924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1" name="【保健センター・保健所】&#10;有形固定資産減価償却率最小値テキスト">
          <a:extLst>
            <a:ext uri="{FF2B5EF4-FFF2-40B4-BE49-F238E27FC236}">
              <a16:creationId xmlns:a16="http://schemas.microsoft.com/office/drawing/2014/main" id="{00000000-0008-0000-0F00-00009B010000}"/>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13" name="【保健センター・保健所】&#10;有形固定資産減価償却率最大値テキスト">
          <a:extLst>
            <a:ext uri="{FF2B5EF4-FFF2-40B4-BE49-F238E27FC236}">
              <a16:creationId xmlns:a16="http://schemas.microsoft.com/office/drawing/2014/main" id="{00000000-0008-0000-0F00-00009D010000}"/>
            </a:ext>
          </a:extLst>
        </xdr:cNvPr>
        <xdr:cNvSpPr txBox="1"/>
      </xdr:nvSpPr>
      <xdr:spPr>
        <a:xfrm>
          <a:off x="14738350" y="894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4611350" y="9159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415" name="【保健センター・保健所】&#10;有形固定資産減価償却率平均値テキスト">
          <a:extLst>
            <a:ext uri="{FF2B5EF4-FFF2-40B4-BE49-F238E27FC236}">
              <a16:creationId xmlns:a16="http://schemas.microsoft.com/office/drawing/2014/main" id="{00000000-0008-0000-0F00-00009F010000}"/>
            </a:ext>
          </a:extLst>
        </xdr:cNvPr>
        <xdr:cNvSpPr txBox="1"/>
      </xdr:nvSpPr>
      <xdr:spPr>
        <a:xfrm>
          <a:off x="14738350" y="9721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4649450" y="9742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3887450" y="9704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3093700" y="9704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2299950" y="9639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148715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4649450" y="9683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00000000-0008-0000-0F00-0000AB010000}"/>
            </a:ext>
          </a:extLst>
        </xdr:cNvPr>
        <xdr:cNvSpPr txBox="1"/>
      </xdr:nvSpPr>
      <xdr:spPr>
        <a:xfrm>
          <a:off x="1473835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388745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152400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3938250" y="96964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3093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3144500" y="96583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2299950" y="953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344400" y="958215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148715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1537950" y="9582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00000000-0008-0000-0F00-0000B4010000}"/>
            </a:ext>
          </a:extLst>
        </xdr:cNvPr>
        <xdr:cNvSpPr txBox="1"/>
      </xdr:nvSpPr>
      <xdr:spPr>
        <a:xfrm>
          <a:off x="13742044" y="979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00000000-0008-0000-0F00-0000B5010000}"/>
            </a:ext>
          </a:extLst>
        </xdr:cNvPr>
        <xdr:cNvSpPr txBox="1"/>
      </xdr:nvSpPr>
      <xdr:spPr>
        <a:xfrm>
          <a:off x="12960994" y="979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21672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13544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37420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2960994"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21672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443" name="n_4main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13544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00000000-0008-0000-0F00-0000D0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9951064" y="9341104"/>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00000000-0008-0000-0F00-0000D2010000}"/>
            </a:ext>
          </a:extLst>
        </xdr:cNvPr>
        <xdr:cNvSpPr txBox="1"/>
      </xdr:nvSpPr>
      <xdr:spPr>
        <a:xfrm>
          <a:off x="19989800"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9881850" y="10467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00000000-0008-0000-0F00-0000D4010000}"/>
            </a:ext>
          </a:extLst>
        </xdr:cNvPr>
        <xdr:cNvSpPr txBox="1"/>
      </xdr:nvSpPr>
      <xdr:spPr>
        <a:xfrm>
          <a:off x="1998980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9881850" y="9341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00000000-0008-0000-0F00-0000D6010000}"/>
            </a:ext>
          </a:extLst>
        </xdr:cNvPr>
        <xdr:cNvSpPr txBox="1"/>
      </xdr:nvSpPr>
      <xdr:spPr>
        <a:xfrm>
          <a:off x="19989800" y="9975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99009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9157950" y="10145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8345150" y="10166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7551400" y="100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6757650" y="1009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9900900" y="10193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94505</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00000000-0008-0000-0F00-0000E2010000}"/>
            </a:ext>
          </a:extLst>
        </xdr:cNvPr>
        <xdr:cNvSpPr txBox="1"/>
      </xdr:nvSpPr>
      <xdr:spPr>
        <a:xfrm>
          <a:off x="19989800" y="101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9157950" y="10198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9202400" y="102443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127508</xdr:rowOff>
    </xdr:from>
    <xdr:to>
      <xdr:col>107</xdr:col>
      <xdr:colOff>101600</xdr:colOff>
      <xdr:row>62</xdr:row>
      <xdr:rowOff>57658</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8345150" y="10204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6858</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8395950" y="10242550"/>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127508</xdr:rowOff>
    </xdr:from>
    <xdr:to>
      <xdr:col>102</xdr:col>
      <xdr:colOff>165100</xdr:colOff>
      <xdr:row>62</xdr:row>
      <xdr:rowOff>57658</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7551400" y="10204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xdr:rowOff>
    </xdr:from>
    <xdr:to>
      <xdr:col>107</xdr:col>
      <xdr:colOff>50800</xdr:colOff>
      <xdr:row>62</xdr:row>
      <xdr:rowOff>6858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7602200" y="102494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6757650" y="10209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xdr:rowOff>
    </xdr:from>
    <xdr:to>
      <xdr:col>102</xdr:col>
      <xdr:colOff>114300</xdr:colOff>
      <xdr:row>62</xdr:row>
      <xdr:rowOff>11430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6802100" y="1024940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491" name="n_1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18980227" y="99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492" name="n_2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18180127" y="99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493" name="n_3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7386377" y="988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494" name="n_4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165926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495" name="n_1mainValue【保健センター・保健所】&#10;一人当たり面積">
          <a:extLst>
            <a:ext uri="{FF2B5EF4-FFF2-40B4-BE49-F238E27FC236}">
              <a16:creationId xmlns:a16="http://schemas.microsoft.com/office/drawing/2014/main" id="{00000000-0008-0000-0F00-0000EF010000}"/>
            </a:ext>
          </a:extLst>
        </xdr:cNvPr>
        <xdr:cNvSpPr txBox="1"/>
      </xdr:nvSpPr>
      <xdr:spPr>
        <a:xfrm>
          <a:off x="189802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48785</xdr:rowOff>
    </xdr:from>
    <xdr:ext cx="469744" cy="259045"/>
    <xdr:sp macro="" textlink="">
      <xdr:nvSpPr>
        <xdr:cNvPr id="496" name="n_2mainValue【保健センター・保健所】&#10;一人当たり面積">
          <a:extLst>
            <a:ext uri="{FF2B5EF4-FFF2-40B4-BE49-F238E27FC236}">
              <a16:creationId xmlns:a16="http://schemas.microsoft.com/office/drawing/2014/main" id="{00000000-0008-0000-0F00-0000F0010000}"/>
            </a:ext>
          </a:extLst>
        </xdr:cNvPr>
        <xdr:cNvSpPr txBox="1"/>
      </xdr:nvSpPr>
      <xdr:spPr>
        <a:xfrm>
          <a:off x="18180127" y="1029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48785</xdr:rowOff>
    </xdr:from>
    <xdr:ext cx="469744" cy="259045"/>
    <xdr:sp macro="" textlink="">
      <xdr:nvSpPr>
        <xdr:cNvPr id="497" name="n_3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17386377" y="1029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53357</xdr:rowOff>
    </xdr:from>
    <xdr:ext cx="469744" cy="259045"/>
    <xdr:sp macro="" textlink="">
      <xdr:nvSpPr>
        <xdr:cNvPr id="498" name="n_4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165926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a:extLst>
            <a:ext uri="{FF2B5EF4-FFF2-40B4-BE49-F238E27FC236}">
              <a16:creationId xmlns:a16="http://schemas.microsoft.com/office/drawing/2014/main" id="{00000000-0008-0000-0F00-00001B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699614" y="165843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1" name="【庁舎】&#10;有形固定資産減価償却率最小値テキスト">
          <a:extLst>
            <a:ext uri="{FF2B5EF4-FFF2-40B4-BE49-F238E27FC236}">
              <a16:creationId xmlns:a16="http://schemas.microsoft.com/office/drawing/2014/main" id="{00000000-0008-0000-0F00-00001D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43" name="【庁舎】&#10;有形固定資産減価償却率最大値テキスト">
          <a:extLst>
            <a:ext uri="{FF2B5EF4-FFF2-40B4-BE49-F238E27FC236}">
              <a16:creationId xmlns:a16="http://schemas.microsoft.com/office/drawing/2014/main" id="{00000000-0008-0000-0F00-00001F020000}"/>
            </a:ext>
          </a:extLst>
        </xdr:cNvPr>
        <xdr:cNvSpPr txBox="1"/>
      </xdr:nvSpPr>
      <xdr:spPr>
        <a:xfrm>
          <a:off x="1473835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6113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545" name="【庁舎】&#10;有形固定資産減価償却率平均値テキスト">
          <a:extLst>
            <a:ext uri="{FF2B5EF4-FFF2-40B4-BE49-F238E27FC236}">
              <a16:creationId xmlns:a16="http://schemas.microsoft.com/office/drawing/2014/main" id="{00000000-0008-0000-0F00-000021020000}"/>
            </a:ext>
          </a:extLst>
        </xdr:cNvPr>
        <xdr:cNvSpPr txBox="1"/>
      </xdr:nvSpPr>
      <xdr:spPr>
        <a:xfrm>
          <a:off x="14738350" y="1723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649450" y="172520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8874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299950" y="17426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148715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649450" y="168046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557" name="【庁舎】&#10;有形固定資産減価償却率該当値テキスト">
          <a:extLst>
            <a:ext uri="{FF2B5EF4-FFF2-40B4-BE49-F238E27FC236}">
              <a16:creationId xmlns:a16="http://schemas.microsoft.com/office/drawing/2014/main" id="{00000000-0008-0000-0F00-00002D020000}"/>
            </a:ext>
          </a:extLst>
        </xdr:cNvPr>
        <xdr:cNvSpPr txBox="1"/>
      </xdr:nvSpPr>
      <xdr:spPr>
        <a:xfrm>
          <a:off x="14738350" y="1665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887450" y="167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101</xdr:row>
      <xdr:rowOff>110489</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938250" y="16786861"/>
          <a:ext cx="762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93980</xdr:rowOff>
    </xdr:from>
    <xdr:to>
      <xdr:col>76</xdr:col>
      <xdr:colOff>165100</xdr:colOff>
      <xdr:row>101</xdr:row>
      <xdr:rowOff>24130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0937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144780</xdr:rowOff>
    </xdr:from>
    <xdr:to>
      <xdr:col>81</xdr:col>
      <xdr:colOff>50800</xdr:colOff>
      <xdr:row>101</xdr:row>
      <xdr:rowOff>41911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144500" y="16718280"/>
          <a:ext cx="7937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36830</xdr:rowOff>
    </xdr:from>
    <xdr:to>
      <xdr:col>72</xdr:col>
      <xdr:colOff>38100</xdr:colOff>
      <xdr:row>100</xdr:row>
      <xdr:rowOff>138430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299950" y="1661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87630</xdr:rowOff>
    </xdr:from>
    <xdr:to>
      <xdr:col>76</xdr:col>
      <xdr:colOff>114300</xdr:colOff>
      <xdr:row>100</xdr:row>
      <xdr:rowOff>144780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344400" y="1666113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151130</xdr:rowOff>
    </xdr:from>
    <xdr:to>
      <xdr:col>67</xdr:col>
      <xdr:colOff>101600</xdr:colOff>
      <xdr:row>100</xdr:row>
      <xdr:rowOff>81280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148715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30480</xdr:rowOff>
    </xdr:from>
    <xdr:to>
      <xdr:col>71</xdr:col>
      <xdr:colOff>177800</xdr:colOff>
      <xdr:row>100</xdr:row>
      <xdr:rowOff>87630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1537950" y="1660398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566" name="n_1aveValue【庁舎】&#10;有形固定資産減価償却率">
          <a:extLst>
            <a:ext uri="{FF2B5EF4-FFF2-40B4-BE49-F238E27FC236}">
              <a16:creationId xmlns:a16="http://schemas.microsoft.com/office/drawing/2014/main" id="{00000000-0008-0000-0F00-000036020000}"/>
            </a:ext>
          </a:extLst>
        </xdr:cNvPr>
        <xdr:cNvSpPr txBox="1"/>
      </xdr:nvSpPr>
      <xdr:spPr>
        <a:xfrm>
          <a:off x="13742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67" name="n_2aveValue【庁舎】&#10;有形固定資産減価償却率">
          <a:extLst>
            <a:ext uri="{FF2B5EF4-FFF2-40B4-BE49-F238E27FC236}">
              <a16:creationId xmlns:a16="http://schemas.microsoft.com/office/drawing/2014/main" id="{00000000-0008-0000-0F00-000037020000}"/>
            </a:ext>
          </a:extLst>
        </xdr:cNvPr>
        <xdr:cNvSpPr txBox="1"/>
      </xdr:nvSpPr>
      <xdr:spPr>
        <a:xfrm>
          <a:off x="1296099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568" name="n_3aveValue【庁舎】&#10;有形固定資産減価償却率">
          <a:extLst>
            <a:ext uri="{FF2B5EF4-FFF2-40B4-BE49-F238E27FC236}">
              <a16:creationId xmlns:a16="http://schemas.microsoft.com/office/drawing/2014/main" id="{00000000-0008-0000-0F00-000038020000}"/>
            </a:ext>
          </a:extLst>
        </xdr:cNvPr>
        <xdr:cNvSpPr txBox="1"/>
      </xdr:nvSpPr>
      <xdr:spPr>
        <a:xfrm>
          <a:off x="12167244" y="1751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569" name="n_4aveValue【庁舎】&#10;有形固定資産減価償却率">
          <a:extLst>
            <a:ext uri="{FF2B5EF4-FFF2-40B4-BE49-F238E27FC236}">
              <a16:creationId xmlns:a16="http://schemas.microsoft.com/office/drawing/2014/main" id="{00000000-0008-0000-0F00-000039020000}"/>
            </a:ext>
          </a:extLst>
        </xdr:cNvPr>
        <xdr:cNvSpPr txBox="1"/>
      </xdr:nvSpPr>
      <xdr:spPr>
        <a:xfrm>
          <a:off x="113544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570" name="n_1mainValue【庁舎】&#10;有形固定資産減価償却率">
          <a:extLst>
            <a:ext uri="{FF2B5EF4-FFF2-40B4-BE49-F238E27FC236}">
              <a16:creationId xmlns:a16="http://schemas.microsoft.com/office/drawing/2014/main" id="{00000000-0008-0000-0F00-00003A020000}"/>
            </a:ext>
          </a:extLst>
        </xdr:cNvPr>
        <xdr:cNvSpPr txBox="1"/>
      </xdr:nvSpPr>
      <xdr:spPr>
        <a:xfrm>
          <a:off x="13742044" y="1651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40657</xdr:rowOff>
    </xdr:from>
    <xdr:ext cx="405111" cy="259045"/>
    <xdr:sp macro="" textlink="">
      <xdr:nvSpPr>
        <xdr:cNvPr id="571" name="n_2mainValue【庁舎】&#10;有形固定資産減価償却率">
          <a:extLst>
            <a:ext uri="{FF2B5EF4-FFF2-40B4-BE49-F238E27FC236}">
              <a16:creationId xmlns:a16="http://schemas.microsoft.com/office/drawing/2014/main" id="{00000000-0008-0000-0F00-00003B020000}"/>
            </a:ext>
          </a:extLst>
        </xdr:cNvPr>
        <xdr:cNvSpPr txBox="1"/>
      </xdr:nvSpPr>
      <xdr:spPr>
        <a:xfrm>
          <a:off x="12960994" y="1644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154957</xdr:rowOff>
    </xdr:from>
    <xdr:ext cx="340478" cy="259045"/>
    <xdr:sp macro="" textlink="">
      <xdr:nvSpPr>
        <xdr:cNvPr id="572" name="n_3mainValue【庁舎】&#10;有形固定資産減価償却率">
          <a:extLst>
            <a:ext uri="{FF2B5EF4-FFF2-40B4-BE49-F238E27FC236}">
              <a16:creationId xmlns:a16="http://schemas.microsoft.com/office/drawing/2014/main" id="{00000000-0008-0000-0F00-00003C020000}"/>
            </a:ext>
          </a:extLst>
        </xdr:cNvPr>
        <xdr:cNvSpPr txBox="1"/>
      </xdr:nvSpPr>
      <xdr:spPr>
        <a:xfrm>
          <a:off x="12180511" y="16385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97807</xdr:rowOff>
    </xdr:from>
    <xdr:ext cx="340478" cy="259045"/>
    <xdr:sp macro="" textlink="">
      <xdr:nvSpPr>
        <xdr:cNvPr id="573" name="n_4mainValue【庁舎】&#10;有形固定資産減価償却率">
          <a:extLst>
            <a:ext uri="{FF2B5EF4-FFF2-40B4-BE49-F238E27FC236}">
              <a16:creationId xmlns:a16="http://schemas.microsoft.com/office/drawing/2014/main" id="{00000000-0008-0000-0F00-00003D020000}"/>
            </a:ext>
          </a:extLst>
        </xdr:cNvPr>
        <xdr:cNvSpPr txBox="1"/>
      </xdr:nvSpPr>
      <xdr:spPr>
        <a:xfrm>
          <a:off x="11386761" y="16328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00000000-0008-0000-0F00-000052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951064" y="167914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96" name="【庁舎】&#10;一人当たり面積最小値テキスト">
          <a:extLst>
            <a:ext uri="{FF2B5EF4-FFF2-40B4-BE49-F238E27FC236}">
              <a16:creationId xmlns:a16="http://schemas.microsoft.com/office/drawing/2014/main" id="{00000000-0008-0000-0F00-000054020000}"/>
            </a:ext>
          </a:extLst>
        </xdr:cNvPr>
        <xdr:cNvSpPr txBox="1"/>
      </xdr:nvSpPr>
      <xdr:spPr>
        <a:xfrm>
          <a:off x="19989800" y="179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9881850" y="17909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98" name="【庁舎】&#10;一人当たり面積最大値テキスト">
          <a:extLst>
            <a:ext uri="{FF2B5EF4-FFF2-40B4-BE49-F238E27FC236}">
              <a16:creationId xmlns:a16="http://schemas.microsoft.com/office/drawing/2014/main" id="{00000000-0008-0000-0F00-000056020000}"/>
            </a:ext>
          </a:extLst>
        </xdr:cNvPr>
        <xdr:cNvSpPr txBox="1"/>
      </xdr:nvSpPr>
      <xdr:spPr>
        <a:xfrm>
          <a:off x="19989800" y="165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881850" y="16791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00" name="【庁舎】&#10;一人当たり面積平均値テキスト">
          <a:extLst>
            <a:ext uri="{FF2B5EF4-FFF2-40B4-BE49-F238E27FC236}">
              <a16:creationId xmlns:a16="http://schemas.microsoft.com/office/drawing/2014/main" id="{00000000-0008-0000-0F00-000058020000}"/>
            </a:ext>
          </a:extLst>
        </xdr:cNvPr>
        <xdr:cNvSpPr txBox="1"/>
      </xdr:nvSpPr>
      <xdr:spPr>
        <a:xfrm>
          <a:off x="19989800" y="17494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900900" y="1764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157950" y="17658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345150" y="176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7551400" y="1765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6757650" y="176468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170332</xdr:rowOff>
    </xdr:from>
    <xdr:to>
      <xdr:col>116</xdr:col>
      <xdr:colOff>114300</xdr:colOff>
      <xdr:row>107</xdr:row>
      <xdr:rowOff>100482</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900900" y="177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85259</xdr:rowOff>
    </xdr:from>
    <xdr:ext cx="469744" cy="259045"/>
    <xdr:sp macro="" textlink="">
      <xdr:nvSpPr>
        <xdr:cNvPr id="612" name="【庁舎】&#10;一人当たり面積該当値テキスト">
          <a:extLst>
            <a:ext uri="{FF2B5EF4-FFF2-40B4-BE49-F238E27FC236}">
              <a16:creationId xmlns:a16="http://schemas.microsoft.com/office/drawing/2014/main" id="{00000000-0008-0000-0F00-000064020000}"/>
            </a:ext>
          </a:extLst>
        </xdr:cNvPr>
        <xdr:cNvSpPr txBox="1"/>
      </xdr:nvSpPr>
      <xdr:spPr>
        <a:xfrm>
          <a:off x="19989800" y="176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xdr:rowOff>
    </xdr:from>
    <xdr:to>
      <xdr:col>112</xdr:col>
      <xdr:colOff>38100</xdr:colOff>
      <xdr:row>107</xdr:row>
      <xdr:rowOff>103682</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157950" y="17775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49682</xdr:rowOff>
    </xdr:from>
    <xdr:to>
      <xdr:col>116</xdr:col>
      <xdr:colOff>63500</xdr:colOff>
      <xdr:row>107</xdr:row>
      <xdr:rowOff>52882</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202400" y="17823332"/>
          <a:ext cx="7493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xdr:rowOff>
    </xdr:from>
    <xdr:to>
      <xdr:col>107</xdr:col>
      <xdr:colOff>101600</xdr:colOff>
      <xdr:row>107</xdr:row>
      <xdr:rowOff>106883</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345150" y="177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52882</xdr:rowOff>
    </xdr:from>
    <xdr:to>
      <xdr:col>111</xdr:col>
      <xdr:colOff>177800</xdr:colOff>
      <xdr:row>107</xdr:row>
      <xdr:rowOff>56083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395950" y="17826532"/>
          <a:ext cx="8064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140157</xdr:rowOff>
    </xdr:from>
    <xdr:to>
      <xdr:col>102</xdr:col>
      <xdr:colOff>165100</xdr:colOff>
      <xdr:row>107</xdr:row>
      <xdr:rowOff>70307</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7551400" y="177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19507</xdr:rowOff>
    </xdr:from>
    <xdr:to>
      <xdr:col>107</xdr:col>
      <xdr:colOff>50800</xdr:colOff>
      <xdr:row>107</xdr:row>
      <xdr:rowOff>56083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7602200" y="17793157"/>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143357</xdr:rowOff>
    </xdr:from>
    <xdr:to>
      <xdr:col>98</xdr:col>
      <xdr:colOff>38100</xdr:colOff>
      <xdr:row>107</xdr:row>
      <xdr:rowOff>73507</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6757650" y="17745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19507</xdr:rowOff>
    </xdr:from>
    <xdr:to>
      <xdr:col>102</xdr:col>
      <xdr:colOff>114300</xdr:colOff>
      <xdr:row>107</xdr:row>
      <xdr:rowOff>22707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6802100" y="17793157"/>
          <a:ext cx="8001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21" name="n_1aveValue【庁舎】&#10;一人当たり面積">
          <a:extLst>
            <a:ext uri="{FF2B5EF4-FFF2-40B4-BE49-F238E27FC236}">
              <a16:creationId xmlns:a16="http://schemas.microsoft.com/office/drawing/2014/main" id="{00000000-0008-0000-0F00-00006D020000}"/>
            </a:ext>
          </a:extLst>
        </xdr:cNvPr>
        <xdr:cNvSpPr txBox="1"/>
      </xdr:nvSpPr>
      <xdr:spPr>
        <a:xfrm>
          <a:off x="18980227" y="17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22" name="n_2aveValue【庁舎】&#10;一人当たり面積">
          <a:extLst>
            <a:ext uri="{FF2B5EF4-FFF2-40B4-BE49-F238E27FC236}">
              <a16:creationId xmlns:a16="http://schemas.microsoft.com/office/drawing/2014/main" id="{00000000-0008-0000-0F00-00006E020000}"/>
            </a:ext>
          </a:extLst>
        </xdr:cNvPr>
        <xdr:cNvSpPr txBox="1"/>
      </xdr:nvSpPr>
      <xdr:spPr>
        <a:xfrm>
          <a:off x="181801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23" name="n_3aveValue【庁舎】&#10;一人当たり面積">
          <a:extLst>
            <a:ext uri="{FF2B5EF4-FFF2-40B4-BE49-F238E27FC236}">
              <a16:creationId xmlns:a16="http://schemas.microsoft.com/office/drawing/2014/main" id="{00000000-0008-0000-0F00-00006F020000}"/>
            </a:ext>
          </a:extLst>
        </xdr:cNvPr>
        <xdr:cNvSpPr txBox="1"/>
      </xdr:nvSpPr>
      <xdr:spPr>
        <a:xfrm>
          <a:off x="17386377" y="174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24" name="n_4aveValue【庁舎】&#10;一人当たり面積">
          <a:extLst>
            <a:ext uri="{FF2B5EF4-FFF2-40B4-BE49-F238E27FC236}">
              <a16:creationId xmlns:a16="http://schemas.microsoft.com/office/drawing/2014/main" id="{00000000-0008-0000-0F00-000070020000}"/>
            </a:ext>
          </a:extLst>
        </xdr:cNvPr>
        <xdr:cNvSpPr txBox="1"/>
      </xdr:nvSpPr>
      <xdr:spPr>
        <a:xfrm>
          <a:off x="16592627" y="174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94809</xdr:rowOff>
    </xdr:from>
    <xdr:ext cx="469744" cy="259045"/>
    <xdr:sp macro="" textlink="">
      <xdr:nvSpPr>
        <xdr:cNvPr id="625" name="n_1mainValue【庁舎】&#10;一人当たり面積">
          <a:extLst>
            <a:ext uri="{FF2B5EF4-FFF2-40B4-BE49-F238E27FC236}">
              <a16:creationId xmlns:a16="http://schemas.microsoft.com/office/drawing/2014/main" id="{00000000-0008-0000-0F00-000071020000}"/>
            </a:ext>
          </a:extLst>
        </xdr:cNvPr>
        <xdr:cNvSpPr txBox="1"/>
      </xdr:nvSpPr>
      <xdr:spPr>
        <a:xfrm>
          <a:off x="18980227" y="178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98010</xdr:rowOff>
    </xdr:from>
    <xdr:ext cx="469744" cy="259045"/>
    <xdr:sp macro="" textlink="">
      <xdr:nvSpPr>
        <xdr:cNvPr id="626" name="n_2mainValue【庁舎】&#10;一人当たり面積">
          <a:extLst>
            <a:ext uri="{FF2B5EF4-FFF2-40B4-BE49-F238E27FC236}">
              <a16:creationId xmlns:a16="http://schemas.microsoft.com/office/drawing/2014/main" id="{00000000-0008-0000-0F00-000072020000}"/>
            </a:ext>
          </a:extLst>
        </xdr:cNvPr>
        <xdr:cNvSpPr txBox="1"/>
      </xdr:nvSpPr>
      <xdr:spPr>
        <a:xfrm>
          <a:off x="18180127" y="178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61434</xdr:rowOff>
    </xdr:from>
    <xdr:ext cx="469744" cy="259045"/>
    <xdr:sp macro="" textlink="">
      <xdr:nvSpPr>
        <xdr:cNvPr id="627" name="n_3mainValue【庁舎】&#10;一人当たり面積">
          <a:extLst>
            <a:ext uri="{FF2B5EF4-FFF2-40B4-BE49-F238E27FC236}">
              <a16:creationId xmlns:a16="http://schemas.microsoft.com/office/drawing/2014/main" id="{00000000-0008-0000-0F00-000073020000}"/>
            </a:ext>
          </a:extLst>
        </xdr:cNvPr>
        <xdr:cNvSpPr txBox="1"/>
      </xdr:nvSpPr>
      <xdr:spPr>
        <a:xfrm>
          <a:off x="17386377" y="178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64634</xdr:rowOff>
    </xdr:from>
    <xdr:ext cx="469744" cy="259045"/>
    <xdr:sp macro="" textlink="">
      <xdr:nvSpPr>
        <xdr:cNvPr id="628" name="n_4mainValue【庁舎】&#10;一人当たり面積">
          <a:extLst>
            <a:ext uri="{FF2B5EF4-FFF2-40B4-BE49-F238E27FC236}">
              <a16:creationId xmlns:a16="http://schemas.microsoft.com/office/drawing/2014/main" id="{00000000-0008-0000-0F00-000074020000}"/>
            </a:ext>
          </a:extLst>
        </xdr:cNvPr>
        <xdr:cNvSpPr txBox="1"/>
      </xdr:nvSpPr>
      <xdr:spPr>
        <a:xfrm>
          <a:off x="16592627" y="178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有形固定資産減価償却率が特に高い施設は、体育館及び庁舎となっていたが、庁舎については、平成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年度で整備したことから、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徐々に高くなっていくことが想定される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zoomScale="70" zoomScaleNormal="7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83</v>
      </c>
      <c r="C2" s="178"/>
      <c r="D2" s="179"/>
    </row>
    <row r="3" spans="1:119" ht="18.75" customHeight="1" thickBot="1" x14ac:dyDescent="0.2">
      <c r="A3" s="177"/>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7394184</v>
      </c>
      <c r="BO4" s="407"/>
      <c r="BP4" s="407"/>
      <c r="BQ4" s="407"/>
      <c r="BR4" s="407"/>
      <c r="BS4" s="407"/>
      <c r="BT4" s="407"/>
      <c r="BU4" s="408"/>
      <c r="BV4" s="406">
        <v>7128634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5.5</v>
      </c>
      <c r="CU4" s="413"/>
      <c r="CV4" s="413"/>
      <c r="CW4" s="413"/>
      <c r="CX4" s="413"/>
      <c r="CY4" s="413"/>
      <c r="CZ4" s="413"/>
      <c r="DA4" s="414"/>
      <c r="DB4" s="412">
        <v>6.3</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7189505</v>
      </c>
      <c r="BO5" s="444"/>
      <c r="BP5" s="444"/>
      <c r="BQ5" s="444"/>
      <c r="BR5" s="444"/>
      <c r="BS5" s="444"/>
      <c r="BT5" s="444"/>
      <c r="BU5" s="445"/>
      <c r="BV5" s="443">
        <v>6893276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84.8</v>
      </c>
      <c r="CU5" s="441"/>
      <c r="CV5" s="441"/>
      <c r="CW5" s="441"/>
      <c r="CX5" s="441"/>
      <c r="CY5" s="441"/>
      <c r="CZ5" s="441"/>
      <c r="DA5" s="442"/>
      <c r="DB5" s="440">
        <v>81</v>
      </c>
      <c r="DC5" s="441"/>
      <c r="DD5" s="441"/>
      <c r="DE5" s="441"/>
      <c r="DF5" s="441"/>
      <c r="DG5" s="441"/>
      <c r="DH5" s="441"/>
      <c r="DI5" s="442"/>
    </row>
    <row r="6" spans="1:119" ht="18.75" customHeight="1" x14ac:dyDescent="0.15">
      <c r="A6" s="177"/>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204679</v>
      </c>
      <c r="BO6" s="444"/>
      <c r="BP6" s="444"/>
      <c r="BQ6" s="444"/>
      <c r="BR6" s="444"/>
      <c r="BS6" s="444"/>
      <c r="BT6" s="444"/>
      <c r="BU6" s="445"/>
      <c r="BV6" s="443">
        <v>235358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85.5</v>
      </c>
      <c r="CU6" s="481"/>
      <c r="CV6" s="481"/>
      <c r="CW6" s="481"/>
      <c r="CX6" s="481"/>
      <c r="CY6" s="481"/>
      <c r="CZ6" s="481"/>
      <c r="DA6" s="482"/>
      <c r="DB6" s="480">
        <v>83.8</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4023</v>
      </c>
      <c r="BO7" s="444"/>
      <c r="BP7" s="444"/>
      <c r="BQ7" s="444"/>
      <c r="BR7" s="444"/>
      <c r="BS7" s="444"/>
      <c r="BT7" s="444"/>
      <c r="BU7" s="445"/>
      <c r="BV7" s="443">
        <v>1662</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3655331</v>
      </c>
      <c r="CU7" s="444"/>
      <c r="CV7" s="444"/>
      <c r="CW7" s="444"/>
      <c r="CX7" s="444"/>
      <c r="CY7" s="444"/>
      <c r="CZ7" s="444"/>
      <c r="DA7" s="445"/>
      <c r="DB7" s="443">
        <v>3714217</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200656</v>
      </c>
      <c r="BO8" s="444"/>
      <c r="BP8" s="444"/>
      <c r="BQ8" s="444"/>
      <c r="BR8" s="444"/>
      <c r="BS8" s="444"/>
      <c r="BT8" s="444"/>
      <c r="BU8" s="445"/>
      <c r="BV8" s="443">
        <v>233696</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0.21</v>
      </c>
      <c r="CU8" s="484"/>
      <c r="CV8" s="484"/>
      <c r="CW8" s="484"/>
      <c r="CX8" s="484"/>
      <c r="CY8" s="484"/>
      <c r="CZ8" s="484"/>
      <c r="DA8" s="485"/>
      <c r="DB8" s="483">
        <v>0.21</v>
      </c>
      <c r="DC8" s="484"/>
      <c r="DD8" s="484"/>
      <c r="DE8" s="484"/>
      <c r="DF8" s="484"/>
      <c r="DG8" s="484"/>
      <c r="DH8" s="484"/>
      <c r="DI8" s="485"/>
    </row>
    <row r="9" spans="1:119" ht="18.75" customHeight="1" thickBot="1" x14ac:dyDescent="0.2">
      <c r="A9" s="177"/>
      <c r="B9" s="437" t="s">
        <v>115</v>
      </c>
      <c r="C9" s="438"/>
      <c r="D9" s="438"/>
      <c r="E9" s="438"/>
      <c r="F9" s="438"/>
      <c r="G9" s="438"/>
      <c r="H9" s="438"/>
      <c r="I9" s="438"/>
      <c r="J9" s="438"/>
      <c r="K9" s="486"/>
      <c r="L9" s="487" t="s">
        <v>116</v>
      </c>
      <c r="M9" s="488"/>
      <c r="N9" s="488"/>
      <c r="O9" s="488"/>
      <c r="P9" s="488"/>
      <c r="Q9" s="489"/>
      <c r="R9" s="490">
        <v>6319</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104</v>
      </c>
      <c r="AV9" s="476"/>
      <c r="AW9" s="476"/>
      <c r="AX9" s="476"/>
      <c r="AY9" s="477" t="s">
        <v>119</v>
      </c>
      <c r="AZ9" s="478"/>
      <c r="BA9" s="478"/>
      <c r="BB9" s="478"/>
      <c r="BC9" s="478"/>
      <c r="BD9" s="478"/>
      <c r="BE9" s="478"/>
      <c r="BF9" s="478"/>
      <c r="BG9" s="478"/>
      <c r="BH9" s="478"/>
      <c r="BI9" s="478"/>
      <c r="BJ9" s="478"/>
      <c r="BK9" s="478"/>
      <c r="BL9" s="478"/>
      <c r="BM9" s="479"/>
      <c r="BN9" s="443">
        <v>-33040</v>
      </c>
      <c r="BO9" s="444"/>
      <c r="BP9" s="444"/>
      <c r="BQ9" s="444"/>
      <c r="BR9" s="444"/>
      <c r="BS9" s="444"/>
      <c r="BT9" s="444"/>
      <c r="BU9" s="445"/>
      <c r="BV9" s="443">
        <v>54406</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22.2</v>
      </c>
      <c r="CU9" s="441"/>
      <c r="CV9" s="441"/>
      <c r="CW9" s="441"/>
      <c r="CX9" s="441"/>
      <c r="CY9" s="441"/>
      <c r="CZ9" s="441"/>
      <c r="DA9" s="442"/>
      <c r="DB9" s="440">
        <v>22.8</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121</v>
      </c>
      <c r="M10" s="473"/>
      <c r="N10" s="473"/>
      <c r="O10" s="473"/>
      <c r="P10" s="473"/>
      <c r="Q10" s="474"/>
      <c r="R10" s="494">
        <v>6689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16</v>
      </c>
      <c r="BO10" s="444"/>
      <c r="BP10" s="444"/>
      <c r="BQ10" s="444"/>
      <c r="BR10" s="444"/>
      <c r="BS10" s="444"/>
      <c r="BT10" s="444"/>
      <c r="BU10" s="445"/>
      <c r="BV10" s="443">
        <v>11</v>
      </c>
      <c r="BW10" s="444"/>
      <c r="BX10" s="444"/>
      <c r="BY10" s="444"/>
      <c r="BZ10" s="444"/>
      <c r="CA10" s="444"/>
      <c r="CB10" s="444"/>
      <c r="CC10" s="445"/>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104</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77"/>
      <c r="B12" s="503" t="s">
        <v>132</v>
      </c>
      <c r="C12" s="504"/>
      <c r="D12" s="504"/>
      <c r="E12" s="504"/>
      <c r="F12" s="504"/>
      <c r="G12" s="504"/>
      <c r="H12" s="504"/>
      <c r="I12" s="504"/>
      <c r="J12" s="504"/>
      <c r="K12" s="505"/>
      <c r="L12" s="512" t="s">
        <v>133</v>
      </c>
      <c r="M12" s="513"/>
      <c r="N12" s="513"/>
      <c r="O12" s="513"/>
      <c r="P12" s="513"/>
      <c r="Q12" s="514"/>
      <c r="R12" s="515">
        <v>6174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112</v>
      </c>
      <c r="AV12" s="476"/>
      <c r="AW12" s="476"/>
      <c r="AX12" s="476"/>
      <c r="AY12" s="477" t="s">
        <v>137</v>
      </c>
      <c r="AZ12" s="478"/>
      <c r="BA12" s="478"/>
      <c r="BB12" s="478"/>
      <c r="BC12" s="478"/>
      <c r="BD12" s="478"/>
      <c r="BE12" s="478"/>
      <c r="BF12" s="478"/>
      <c r="BG12" s="478"/>
      <c r="BH12" s="478"/>
      <c r="BI12" s="478"/>
      <c r="BJ12" s="478"/>
      <c r="BK12" s="478"/>
      <c r="BL12" s="478"/>
      <c r="BM12" s="479"/>
      <c r="BN12" s="443">
        <v>226399</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139</v>
      </c>
      <c r="N13" s="535"/>
      <c r="O13" s="535"/>
      <c r="P13" s="535"/>
      <c r="Q13" s="536"/>
      <c r="R13" s="527">
        <v>6164</v>
      </c>
      <c r="S13" s="528"/>
      <c r="T13" s="528"/>
      <c r="U13" s="528"/>
      <c r="V13" s="529"/>
      <c r="W13" s="459" t="s">
        <v>140</v>
      </c>
      <c r="X13" s="460"/>
      <c r="Y13" s="460"/>
      <c r="Z13" s="460"/>
      <c r="AA13" s="460"/>
      <c r="AB13" s="450"/>
      <c r="AC13" s="494">
        <v>869</v>
      </c>
      <c r="AD13" s="495"/>
      <c r="AE13" s="495"/>
      <c r="AF13" s="495"/>
      <c r="AG13" s="537"/>
      <c r="AH13" s="494">
        <v>968</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-259423</v>
      </c>
      <c r="BO13" s="444"/>
      <c r="BP13" s="444"/>
      <c r="BQ13" s="444"/>
      <c r="BR13" s="444"/>
      <c r="BS13" s="444"/>
      <c r="BT13" s="444"/>
      <c r="BU13" s="445"/>
      <c r="BV13" s="443">
        <v>54417</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6.1</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145</v>
      </c>
      <c r="M14" s="525"/>
      <c r="N14" s="525"/>
      <c r="O14" s="525"/>
      <c r="P14" s="525"/>
      <c r="Q14" s="526"/>
      <c r="R14" s="527">
        <v>6267</v>
      </c>
      <c r="S14" s="528"/>
      <c r="T14" s="528"/>
      <c r="U14" s="528"/>
      <c r="V14" s="529"/>
      <c r="W14" s="433"/>
      <c r="X14" s="434"/>
      <c r="Y14" s="434"/>
      <c r="Z14" s="434"/>
      <c r="AA14" s="434"/>
      <c r="AB14" s="423"/>
      <c r="AC14" s="530">
        <v>27.5</v>
      </c>
      <c r="AD14" s="531"/>
      <c r="AE14" s="531"/>
      <c r="AF14" s="531"/>
      <c r="AG14" s="532"/>
      <c r="AH14" s="530">
        <v>29.4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30</v>
      </c>
      <c r="CU14" s="542"/>
      <c r="CV14" s="542"/>
      <c r="CW14" s="542"/>
      <c r="CX14" s="542"/>
      <c r="CY14" s="542"/>
      <c r="CZ14" s="542"/>
      <c r="DA14" s="543"/>
      <c r="DB14" s="541">
        <v>35.4</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147</v>
      </c>
      <c r="N15" s="535"/>
      <c r="O15" s="535"/>
      <c r="P15" s="535"/>
      <c r="Q15" s="536"/>
      <c r="R15" s="527">
        <v>6257</v>
      </c>
      <c r="S15" s="528"/>
      <c r="T15" s="528"/>
      <c r="U15" s="528"/>
      <c r="V15" s="529"/>
      <c r="W15" s="459" t="s">
        <v>148</v>
      </c>
      <c r="X15" s="460"/>
      <c r="Y15" s="460"/>
      <c r="Z15" s="460"/>
      <c r="AA15" s="460"/>
      <c r="AB15" s="450"/>
      <c r="AC15" s="494">
        <v>477</v>
      </c>
      <c r="AD15" s="495"/>
      <c r="AE15" s="495"/>
      <c r="AF15" s="495"/>
      <c r="AG15" s="537"/>
      <c r="AH15" s="494">
        <v>519</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695438</v>
      </c>
      <c r="BO15" s="407"/>
      <c r="BP15" s="407"/>
      <c r="BQ15" s="407"/>
      <c r="BR15" s="407"/>
      <c r="BS15" s="407"/>
      <c r="BT15" s="407"/>
      <c r="BU15" s="408"/>
      <c r="BV15" s="406">
        <v>670365</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15.1</v>
      </c>
      <c r="AD16" s="531"/>
      <c r="AE16" s="531"/>
      <c r="AF16" s="531"/>
      <c r="AG16" s="532"/>
      <c r="AH16" s="530">
        <v>15.8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3463121</v>
      </c>
      <c r="BO16" s="444"/>
      <c r="BP16" s="444"/>
      <c r="BQ16" s="444"/>
      <c r="BR16" s="444"/>
      <c r="BS16" s="444"/>
      <c r="BT16" s="444"/>
      <c r="BU16" s="445"/>
      <c r="BV16" s="443">
        <v>3436441</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154</v>
      </c>
      <c r="N17" s="555"/>
      <c r="O17" s="555"/>
      <c r="P17" s="555"/>
      <c r="Q17" s="556"/>
      <c r="R17" s="549" t="s">
        <v>155</v>
      </c>
      <c r="S17" s="550"/>
      <c r="T17" s="550"/>
      <c r="U17" s="550"/>
      <c r="V17" s="551"/>
      <c r="W17" s="459" t="s">
        <v>156</v>
      </c>
      <c r="X17" s="460"/>
      <c r="Y17" s="460"/>
      <c r="Z17" s="460"/>
      <c r="AA17" s="460"/>
      <c r="AB17" s="450"/>
      <c r="AC17" s="494">
        <v>1811</v>
      </c>
      <c r="AD17" s="495"/>
      <c r="AE17" s="495"/>
      <c r="AF17" s="495"/>
      <c r="AG17" s="537"/>
      <c r="AH17" s="494">
        <v>1808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854187</v>
      </c>
      <c r="BO17" s="444"/>
      <c r="BP17" s="444"/>
      <c r="BQ17" s="444"/>
      <c r="BR17" s="444"/>
      <c r="BS17" s="444"/>
      <c r="BT17" s="444"/>
      <c r="BU17" s="445"/>
      <c r="BV17" s="443">
        <v>820373</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5" t="s">
        <v>158</v>
      </c>
      <c r="C18" s="486"/>
      <c r="D18" s="486"/>
      <c r="E18" s="566"/>
      <c r="F18" s="566"/>
      <c r="G18" s="566"/>
      <c r="H18" s="566"/>
      <c r="I18" s="566"/>
      <c r="J18" s="566"/>
      <c r="K18" s="566"/>
      <c r="L18" s="567">
        <v>204.9</v>
      </c>
      <c r="M18" s="567"/>
      <c r="N18" s="567"/>
      <c r="O18" s="567"/>
      <c r="P18" s="567"/>
      <c r="Q18" s="567"/>
      <c r="R18" s="568"/>
      <c r="S18" s="568"/>
      <c r="T18" s="568"/>
      <c r="U18" s="568"/>
      <c r="V18" s="569"/>
      <c r="W18" s="461"/>
      <c r="X18" s="462"/>
      <c r="Y18" s="462"/>
      <c r="Z18" s="462"/>
      <c r="AA18" s="462"/>
      <c r="AB18" s="453"/>
      <c r="AC18" s="570">
        <v>57.4</v>
      </c>
      <c r="AD18" s="571"/>
      <c r="AE18" s="571"/>
      <c r="AF18" s="571"/>
      <c r="AG18" s="572"/>
      <c r="AH18" s="570">
        <v>54.9</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3101616</v>
      </c>
      <c r="BO18" s="444"/>
      <c r="BP18" s="444"/>
      <c r="BQ18" s="444"/>
      <c r="BR18" s="444"/>
      <c r="BS18" s="444"/>
      <c r="BT18" s="444"/>
      <c r="BU18" s="445"/>
      <c r="BV18" s="443">
        <v>3054031</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5" t="s">
        <v>160</v>
      </c>
      <c r="C19" s="486"/>
      <c r="D19" s="486"/>
      <c r="E19" s="566"/>
      <c r="F19" s="566"/>
      <c r="G19" s="566"/>
      <c r="H19" s="566"/>
      <c r="I19" s="566"/>
      <c r="J19" s="566"/>
      <c r="K19" s="566"/>
      <c r="L19" s="574">
        <v>31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4451874</v>
      </c>
      <c r="BO19" s="444"/>
      <c r="BP19" s="444"/>
      <c r="BQ19" s="444"/>
      <c r="BR19" s="444"/>
      <c r="BS19" s="444"/>
      <c r="BT19" s="444"/>
      <c r="BU19" s="445"/>
      <c r="BV19" s="443">
        <v>4173031</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5" t="s">
        <v>162</v>
      </c>
      <c r="C20" s="486"/>
      <c r="D20" s="486"/>
      <c r="E20" s="566"/>
      <c r="F20" s="566"/>
      <c r="G20" s="566"/>
      <c r="H20" s="566"/>
      <c r="I20" s="566"/>
      <c r="J20" s="566"/>
      <c r="K20" s="566"/>
      <c r="L20" s="574">
        <v>2773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8348903</v>
      </c>
      <c r="BO22" s="407"/>
      <c r="BP22" s="407"/>
      <c r="BQ22" s="407"/>
      <c r="BR22" s="407"/>
      <c r="BS22" s="407"/>
      <c r="BT22" s="407"/>
      <c r="BU22" s="408"/>
      <c r="BV22" s="406">
        <v>8748274</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6242495</v>
      </c>
      <c r="BO23" s="444"/>
      <c r="BP23" s="444"/>
      <c r="BQ23" s="444"/>
      <c r="BR23" s="444"/>
      <c r="BS23" s="444"/>
      <c r="BT23" s="444"/>
      <c r="BU23" s="445"/>
      <c r="BV23" s="443">
        <v>6374292</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172</v>
      </c>
      <c r="F24" s="473"/>
      <c r="G24" s="473"/>
      <c r="H24" s="473"/>
      <c r="I24" s="473"/>
      <c r="J24" s="473"/>
      <c r="K24" s="474"/>
      <c r="L24" s="494">
        <v>1</v>
      </c>
      <c r="M24" s="495"/>
      <c r="N24" s="495"/>
      <c r="O24" s="495"/>
      <c r="P24" s="537"/>
      <c r="Q24" s="494">
        <v>7500</v>
      </c>
      <c r="R24" s="495"/>
      <c r="S24" s="495"/>
      <c r="T24" s="495"/>
      <c r="U24" s="495"/>
      <c r="V24" s="537"/>
      <c r="W24" s="589"/>
      <c r="X24" s="590"/>
      <c r="Y24" s="591"/>
      <c r="Z24" s="493" t="s">
        <v>173</v>
      </c>
      <c r="AA24" s="473"/>
      <c r="AB24" s="473"/>
      <c r="AC24" s="473"/>
      <c r="AD24" s="473"/>
      <c r="AE24" s="473"/>
      <c r="AF24" s="473"/>
      <c r="AG24" s="474"/>
      <c r="AH24" s="494">
        <v>85</v>
      </c>
      <c r="AI24" s="495"/>
      <c r="AJ24" s="495"/>
      <c r="AK24" s="495"/>
      <c r="AL24" s="537"/>
      <c r="AM24" s="494">
        <v>241485</v>
      </c>
      <c r="AN24" s="495"/>
      <c r="AO24" s="495"/>
      <c r="AP24" s="495"/>
      <c r="AQ24" s="495"/>
      <c r="AR24" s="537"/>
      <c r="AS24" s="494">
        <v>2841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6654464</v>
      </c>
      <c r="BO24" s="444"/>
      <c r="BP24" s="444"/>
      <c r="BQ24" s="444"/>
      <c r="BR24" s="444"/>
      <c r="BS24" s="444"/>
      <c r="BT24" s="444"/>
      <c r="BU24" s="445"/>
      <c r="BV24" s="443">
        <v>6895704</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175</v>
      </c>
      <c r="F25" s="473"/>
      <c r="G25" s="473"/>
      <c r="H25" s="473"/>
      <c r="I25" s="473"/>
      <c r="J25" s="473"/>
      <c r="K25" s="474"/>
      <c r="L25" s="494">
        <v>1</v>
      </c>
      <c r="M25" s="495"/>
      <c r="N25" s="495"/>
      <c r="O25" s="495"/>
      <c r="P25" s="537"/>
      <c r="Q25" s="494">
        <v>5950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177</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244258</v>
      </c>
      <c r="BO25" s="407"/>
      <c r="BP25" s="407"/>
      <c r="BQ25" s="407"/>
      <c r="BR25" s="407"/>
      <c r="BS25" s="407"/>
      <c r="BT25" s="407"/>
      <c r="BU25" s="408"/>
      <c r="BV25" s="406">
        <v>154088</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180</v>
      </c>
      <c r="F26" s="473"/>
      <c r="G26" s="473"/>
      <c r="H26" s="473"/>
      <c r="I26" s="473"/>
      <c r="J26" s="473"/>
      <c r="K26" s="474"/>
      <c r="L26" s="494">
        <v>1</v>
      </c>
      <c r="M26" s="495"/>
      <c r="N26" s="495"/>
      <c r="O26" s="495"/>
      <c r="P26" s="537"/>
      <c r="Q26" s="494">
        <v>5650</v>
      </c>
      <c r="R26" s="495"/>
      <c r="S26" s="495"/>
      <c r="T26" s="495"/>
      <c r="U26" s="495"/>
      <c r="V26" s="537"/>
      <c r="W26" s="589"/>
      <c r="X26" s="590"/>
      <c r="Y26" s="591"/>
      <c r="Z26" s="493" t="s">
        <v>181</v>
      </c>
      <c r="AA26" s="595"/>
      <c r="AB26" s="595"/>
      <c r="AC26" s="595"/>
      <c r="AD26" s="595"/>
      <c r="AE26" s="595"/>
      <c r="AF26" s="595"/>
      <c r="AG26" s="596"/>
      <c r="AH26" s="494" t="s">
        <v>177</v>
      </c>
      <c r="AI26" s="495"/>
      <c r="AJ26" s="495"/>
      <c r="AK26" s="495"/>
      <c r="AL26" s="537"/>
      <c r="AM26" s="494" t="s">
        <v>177</v>
      </c>
      <c r="AN26" s="495"/>
      <c r="AO26" s="495"/>
      <c r="AP26" s="495"/>
      <c r="AQ26" s="495"/>
      <c r="AR26" s="537"/>
      <c r="AS26" s="494" t="s">
        <v>177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183</v>
      </c>
      <c r="BO26" s="444"/>
      <c r="BP26" s="444"/>
      <c r="BQ26" s="444"/>
      <c r="BR26" s="444"/>
      <c r="BS26" s="444"/>
      <c r="BT26" s="444"/>
      <c r="BU26" s="445"/>
      <c r="BV26" s="443" t="s">
        <v>177</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184</v>
      </c>
      <c r="F27" s="473"/>
      <c r="G27" s="473"/>
      <c r="H27" s="473"/>
      <c r="I27" s="473"/>
      <c r="J27" s="473"/>
      <c r="K27" s="474"/>
      <c r="L27" s="494">
        <v>1</v>
      </c>
      <c r="M27" s="495"/>
      <c r="N27" s="495"/>
      <c r="O27" s="495"/>
      <c r="P27" s="537"/>
      <c r="Q27" s="494">
        <v>2500</v>
      </c>
      <c r="R27" s="495"/>
      <c r="S27" s="495"/>
      <c r="T27" s="495"/>
      <c r="U27" s="495"/>
      <c r="V27" s="537"/>
      <c r="W27" s="589"/>
      <c r="X27" s="590"/>
      <c r="Y27" s="591"/>
      <c r="Z27" s="493" t="s">
        <v>185</v>
      </c>
      <c r="AA27" s="473"/>
      <c r="AB27" s="473"/>
      <c r="AC27" s="473"/>
      <c r="AD27" s="473"/>
      <c r="AE27" s="473"/>
      <c r="AF27" s="473"/>
      <c r="AG27" s="474"/>
      <c r="AH27" s="494">
        <v>7</v>
      </c>
      <c r="AI27" s="495"/>
      <c r="AJ27" s="495"/>
      <c r="AK27" s="495"/>
      <c r="AL27" s="537"/>
      <c r="AM27" s="494">
        <v>17276</v>
      </c>
      <c r="AN27" s="495"/>
      <c r="AO27" s="495"/>
      <c r="AP27" s="495"/>
      <c r="AQ27" s="495"/>
      <c r="AR27" s="537"/>
      <c r="AS27" s="494">
        <v>2468</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177</v>
      </c>
      <c r="BO27" s="563"/>
      <c r="BP27" s="563"/>
      <c r="BQ27" s="563"/>
      <c r="BR27" s="563"/>
      <c r="BS27" s="563"/>
      <c r="BT27" s="563"/>
      <c r="BU27" s="564"/>
      <c r="BV27" s="562" t="s">
        <v>178</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187</v>
      </c>
      <c r="F28" s="473"/>
      <c r="G28" s="473"/>
      <c r="H28" s="473"/>
      <c r="I28" s="473"/>
      <c r="J28" s="473"/>
      <c r="K28" s="474"/>
      <c r="L28" s="494">
        <v>1</v>
      </c>
      <c r="M28" s="495"/>
      <c r="N28" s="495"/>
      <c r="O28" s="495"/>
      <c r="P28" s="537"/>
      <c r="Q28" s="494">
        <v>1950</v>
      </c>
      <c r="R28" s="495"/>
      <c r="S28" s="495"/>
      <c r="T28" s="495"/>
      <c r="U28" s="495"/>
      <c r="V28" s="537"/>
      <c r="W28" s="589"/>
      <c r="X28" s="590"/>
      <c r="Y28" s="591"/>
      <c r="Z28" s="493" t="s">
        <v>188</v>
      </c>
      <c r="AA28" s="473"/>
      <c r="AB28" s="473"/>
      <c r="AC28" s="473"/>
      <c r="AD28" s="473"/>
      <c r="AE28" s="473"/>
      <c r="AF28" s="473"/>
      <c r="AG28" s="474"/>
      <c r="AH28" s="494" t="s">
        <v>177</v>
      </c>
      <c r="AI28" s="495"/>
      <c r="AJ28" s="495"/>
      <c r="AK28" s="495"/>
      <c r="AL28" s="537"/>
      <c r="AM28" s="494" t="s">
        <v>177</v>
      </c>
      <c r="AN28" s="495"/>
      <c r="AO28" s="495"/>
      <c r="AP28" s="495"/>
      <c r="AQ28" s="495"/>
      <c r="AR28" s="537"/>
      <c r="AS28" s="494" t="s">
        <v>183</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687630</v>
      </c>
      <c r="BO28" s="407"/>
      <c r="BP28" s="407"/>
      <c r="BQ28" s="407"/>
      <c r="BR28" s="407"/>
      <c r="BS28" s="407"/>
      <c r="BT28" s="407"/>
      <c r="BU28" s="408"/>
      <c r="BV28" s="406">
        <v>744013</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190</v>
      </c>
      <c r="F29" s="473"/>
      <c r="G29" s="473"/>
      <c r="H29" s="473"/>
      <c r="I29" s="473"/>
      <c r="J29" s="473"/>
      <c r="K29" s="474"/>
      <c r="L29" s="494">
        <v>8</v>
      </c>
      <c r="M29" s="495"/>
      <c r="N29" s="495"/>
      <c r="O29" s="495"/>
      <c r="P29" s="537"/>
      <c r="Q29" s="494">
        <v>1700</v>
      </c>
      <c r="R29" s="495"/>
      <c r="S29" s="495"/>
      <c r="T29" s="495"/>
      <c r="U29" s="495"/>
      <c r="V29" s="537"/>
      <c r="W29" s="592"/>
      <c r="X29" s="593"/>
      <c r="Y29" s="594"/>
      <c r="Z29" s="493" t="s">
        <v>191</v>
      </c>
      <c r="AA29" s="473"/>
      <c r="AB29" s="473"/>
      <c r="AC29" s="473"/>
      <c r="AD29" s="473"/>
      <c r="AE29" s="473"/>
      <c r="AF29" s="473"/>
      <c r="AG29" s="474"/>
      <c r="AH29" s="494">
        <v>92</v>
      </c>
      <c r="AI29" s="495"/>
      <c r="AJ29" s="495"/>
      <c r="AK29" s="495"/>
      <c r="AL29" s="537"/>
      <c r="AM29" s="494">
        <v>258761</v>
      </c>
      <c r="AN29" s="495"/>
      <c r="AO29" s="495"/>
      <c r="AP29" s="495"/>
      <c r="AQ29" s="495"/>
      <c r="AR29" s="537"/>
      <c r="AS29" s="494">
        <v>2813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597357</v>
      </c>
      <c r="BO29" s="444"/>
      <c r="BP29" s="444"/>
      <c r="BQ29" s="444"/>
      <c r="BR29" s="444"/>
      <c r="BS29" s="444"/>
      <c r="BT29" s="444"/>
      <c r="BU29" s="445"/>
      <c r="BV29" s="443">
        <v>697331</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96.3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1231916</v>
      </c>
      <c r="BO30" s="563"/>
      <c r="BP30" s="563"/>
      <c r="BQ30" s="563"/>
      <c r="BR30" s="563"/>
      <c r="BS30" s="563"/>
      <c r="BT30" s="563"/>
      <c r="BU30" s="564"/>
      <c r="BV30" s="562">
        <v>1179780</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200</v>
      </c>
      <c r="D33" s="467"/>
      <c r="E33" s="432" t="s">
        <v>201</v>
      </c>
      <c r="F33" s="432"/>
      <c r="G33" s="432"/>
      <c r="H33" s="432"/>
      <c r="I33" s="432"/>
      <c r="J33" s="432"/>
      <c r="K33" s="432"/>
      <c r="L33" s="432"/>
      <c r="M33" s="432"/>
      <c r="N33" s="432"/>
      <c r="O33" s="432"/>
      <c r="P33" s="432"/>
      <c r="Q33" s="432"/>
      <c r="R33" s="432"/>
      <c r="S33" s="432"/>
      <c r="T33" s="202"/>
      <c r="U33" s="467" t="s">
        <v>200</v>
      </c>
      <c r="V33" s="467"/>
      <c r="W33" s="432" t="s">
        <v>202</v>
      </c>
      <c r="X33" s="432"/>
      <c r="Y33" s="432"/>
      <c r="Z33" s="432"/>
      <c r="AA33" s="432"/>
      <c r="AB33" s="432"/>
      <c r="AC33" s="432"/>
      <c r="AD33" s="432"/>
      <c r="AE33" s="432"/>
      <c r="AF33" s="432"/>
      <c r="AG33" s="432"/>
      <c r="AH33" s="432"/>
      <c r="AI33" s="432"/>
      <c r="AJ33" s="432"/>
      <c r="AK33" s="432"/>
      <c r="AL33" s="202"/>
      <c r="AM33" s="467" t="s">
        <v>203</v>
      </c>
      <c r="AN33" s="467"/>
      <c r="AO33" s="432" t="s">
        <v>202</v>
      </c>
      <c r="AP33" s="432"/>
      <c r="AQ33" s="432"/>
      <c r="AR33" s="432"/>
      <c r="AS33" s="432"/>
      <c r="AT33" s="432"/>
      <c r="AU33" s="432"/>
      <c r="AV33" s="432"/>
      <c r="AW33" s="432"/>
      <c r="AX33" s="432"/>
      <c r="AY33" s="432"/>
      <c r="AZ33" s="432"/>
      <c r="BA33" s="432"/>
      <c r="BB33" s="432"/>
      <c r="BC33" s="432"/>
      <c r="BD33" s="203"/>
      <c r="BE33" s="432" t="s">
        <v>204</v>
      </c>
      <c r="BF33" s="432"/>
      <c r="BG33" s="432" t="s">
        <v>205</v>
      </c>
      <c r="BH33" s="432"/>
      <c r="BI33" s="432"/>
      <c r="BJ33" s="432"/>
      <c r="BK33" s="432"/>
      <c r="BL33" s="432"/>
      <c r="BM33" s="432"/>
      <c r="BN33" s="432"/>
      <c r="BO33" s="432"/>
      <c r="BP33" s="432"/>
      <c r="BQ33" s="432"/>
      <c r="BR33" s="432"/>
      <c r="BS33" s="432"/>
      <c r="BT33" s="432"/>
      <c r="BU33" s="432"/>
      <c r="BV33" s="203"/>
      <c r="BW33" s="467" t="s">
        <v>204</v>
      </c>
      <c r="BX33" s="467"/>
      <c r="BY33" s="432" t="s">
        <v>206</v>
      </c>
      <c r="BZ33" s="432"/>
      <c r="CA33" s="432"/>
      <c r="CB33" s="432"/>
      <c r="CC33" s="432"/>
      <c r="CD33" s="432"/>
      <c r="CE33" s="432"/>
      <c r="CF33" s="432"/>
      <c r="CG33" s="432"/>
      <c r="CH33" s="432"/>
      <c r="CI33" s="432"/>
      <c r="CJ33" s="432"/>
      <c r="CK33" s="432"/>
      <c r="CL33" s="432"/>
      <c r="CM33" s="432"/>
      <c r="CN33" s="202"/>
      <c r="CO33" s="467" t="s">
        <v>200</v>
      </c>
      <c r="CP33" s="467"/>
      <c r="CQ33" s="432" t="s">
        <v>207</v>
      </c>
      <c r="CR33" s="432"/>
      <c r="CS33" s="432"/>
      <c r="CT33" s="432"/>
      <c r="CU33" s="432"/>
      <c r="CV33" s="432"/>
      <c r="CW33" s="432"/>
      <c r="CX33" s="432"/>
      <c r="CY33" s="432"/>
      <c r="CZ33" s="432"/>
      <c r="DA33" s="432"/>
      <c r="DB33" s="432"/>
      <c r="DC33" s="432"/>
      <c r="DD33" s="432"/>
      <c r="DE33" s="432"/>
      <c r="DF33" s="202"/>
      <c r="DG33" s="632" t="s">
        <v>208</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2</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77"/>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77"/>
      <c r="BE34" s="633">
        <f>IF(BG34="","",MAX(C34:D43,U34:V43,AM34:AN43)+1)</f>
        <v>7</v>
      </c>
      <c r="BF34" s="633"/>
      <c r="BG34" s="634" t="str">
        <f>IF('各会計、関係団体の財政状況及び健全化判断比率'!B33="","",'各会計、関係団体の財政状況及び健全化判断比率'!B33)</f>
        <v>公共下水道事業特別会計</v>
      </c>
      <c r="BH34" s="634"/>
      <c r="BI34" s="634"/>
      <c r="BJ34" s="634"/>
      <c r="BK34" s="634"/>
      <c r="BL34" s="634"/>
      <c r="BM34" s="634"/>
      <c r="BN34" s="634"/>
      <c r="BO34" s="634"/>
      <c r="BP34" s="634"/>
      <c r="BQ34" s="634"/>
      <c r="BR34" s="634"/>
      <c r="BS34" s="634"/>
      <c r="BT34" s="634"/>
      <c r="BU34" s="634"/>
      <c r="BV34" s="177"/>
      <c r="BW34" s="633">
        <f>IF(BY34="","",MAX(C34:D43,U34:V43,AM34:AN43,BE34:BF43)+1)</f>
        <v>8</v>
      </c>
      <c r="BX34" s="633"/>
      <c r="BY34" s="634" t="str">
        <f>IF('各会計、関係団体の財政状況及び健全化判断比率'!B68="","",'各会計、関係団体の財政状況及び健全化判断比率'!B68)</f>
        <v>愛別町外3町塵芥処理組合</v>
      </c>
      <c r="BZ34" s="634"/>
      <c r="CA34" s="634"/>
      <c r="CB34" s="634"/>
      <c r="CC34" s="634"/>
      <c r="CD34" s="634"/>
      <c r="CE34" s="634"/>
      <c r="CF34" s="634"/>
      <c r="CG34" s="634"/>
      <c r="CH34" s="634"/>
      <c r="CI34" s="634"/>
      <c r="CJ34" s="634"/>
      <c r="CK34" s="634"/>
      <c r="CL34" s="634"/>
      <c r="CM34" s="634"/>
      <c r="CN34" s="177"/>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7"/>
      <c r="U35" s="633">
        <f>IF(W35="","",U34+1)</f>
        <v>3</v>
      </c>
      <c r="V35" s="633"/>
      <c r="W35" s="634" t="str">
        <f>IF('各会計、関係団体の財政状況及び健全化判断比率'!B29="","",'各会計、関係団体の財政状況及び健全化判断比率'!B29)</f>
        <v>国民健康保険特別会計（医科診療施設勘定）</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t="str">
        <f t="shared" ref="BE35:BE43" si="1">IF(BG35="","",BE34+1)</f>
        <v/>
      </c>
      <c r="BF35" s="633"/>
      <c r="BG35" s="634"/>
      <c r="BH35" s="634"/>
      <c r="BI35" s="634"/>
      <c r="BJ35" s="634"/>
      <c r="BK35" s="634"/>
      <c r="BL35" s="634"/>
      <c r="BM35" s="634"/>
      <c r="BN35" s="634"/>
      <c r="BO35" s="634"/>
      <c r="BP35" s="634"/>
      <c r="BQ35" s="634"/>
      <c r="BR35" s="634"/>
      <c r="BS35" s="634"/>
      <c r="BT35" s="634"/>
      <c r="BU35" s="634"/>
      <c r="BV35" s="177"/>
      <c r="BW35" s="633">
        <f t="shared" ref="BW35:BW43" si="2">IF(BY35="","",BW34+1)</f>
        <v>9</v>
      </c>
      <c r="BX35" s="633"/>
      <c r="BY35" s="634" t="str">
        <f>IF('各会計、関係団体の財政状況及び健全化判断比率'!B69="","",'各会計、関係団体の財政状況及び健全化判断比率'!B69)</f>
        <v>大雪浄化組合</v>
      </c>
      <c r="BZ35" s="634"/>
      <c r="CA35" s="634"/>
      <c r="CB35" s="634"/>
      <c r="CC35" s="634"/>
      <c r="CD35" s="634"/>
      <c r="CE35" s="634"/>
      <c r="CF35" s="634"/>
      <c r="CG35" s="634"/>
      <c r="CH35" s="634"/>
      <c r="CI35" s="634"/>
      <c r="CJ35" s="634"/>
      <c r="CK35" s="634"/>
      <c r="CL35" s="634"/>
      <c r="CM35" s="634"/>
      <c r="CN35" s="177"/>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10</v>
      </c>
      <c r="BX36" s="633"/>
      <c r="BY36" s="634" t="str">
        <f>IF('各会計、関係団体の財政状況及び健全化判断比率'!B70="","",'各会計、関係団体の財政状況及び健全化判断比率'!B70)</f>
        <v>大雪消防組合</v>
      </c>
      <c r="BZ36" s="634"/>
      <c r="CA36" s="634"/>
      <c r="CB36" s="634"/>
      <c r="CC36" s="634"/>
      <c r="CD36" s="634"/>
      <c r="CE36" s="634"/>
      <c r="CF36" s="634"/>
      <c r="CG36" s="634"/>
      <c r="CH36" s="634"/>
      <c r="CI36" s="634"/>
      <c r="CJ36" s="634"/>
      <c r="CK36" s="634"/>
      <c r="CL36" s="634"/>
      <c r="CM36" s="634"/>
      <c r="CN36" s="177"/>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f t="shared" si="4"/>
        <v>5</v>
      </c>
      <c r="V37" s="633"/>
      <c r="W37" s="634" t="str">
        <f>IF('各会計、関係団体の財政状況及び健全化判断比率'!B31="","",'各会計、関係団体の財政状況及び健全化判断比率'!B31)</f>
        <v>介護保険特別会計</v>
      </c>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f t="shared" si="2"/>
        <v>11</v>
      </c>
      <c r="BX37" s="633"/>
      <c r="BY37" s="634" t="str">
        <f>IF('各会計、関係団体の財政状況及び健全化判断比率'!B71="","",'各会計、関係団体の財政状況及び健全化判断比率'!B71)</f>
        <v>上川広域滞納整理機構</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f t="shared" si="2"/>
        <v>12</v>
      </c>
      <c r="BX38" s="633"/>
      <c r="BY38" s="634" t="str">
        <f>IF('各会計、関係団体の財政状況及び健全化判断比率'!B72="","",'各会計、関係団体の財政状況及び健全化判断比率'!B72)</f>
        <v>上川教育研修センター組合</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f t="shared" si="2"/>
        <v>13</v>
      </c>
      <c r="BX39" s="633"/>
      <c r="BY39" s="634" t="str">
        <f>IF('各会計、関係団体の財政状況及び健全化判断比率'!B73="","",'各会計、関係団体の財政状況及び健全化判断比率'!B73)</f>
        <v>上川中部福祉事務組合</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s2ko0ViWO6FDK/2Qs6r0/suA1RG0gSVcNaYz0EIHxfKP4qAJilBuC2ZY2pFk43Ees/QjMBpL6/qAf59JJZj+g==" saltValue="Q3v3xyzxr0fWChF7GJfT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218</v>
      </c>
      <c r="DI1" s="639"/>
      <c r="DJ1" s="639"/>
      <c r="DK1" s="639"/>
      <c r="DL1" s="639"/>
      <c r="DM1" s="639"/>
      <c r="DN1" s="640"/>
      <c r="DO1" s="210"/>
      <c r="DP1" s="638" t="s">
        <v>219</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220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573229</v>
      </c>
      <c r="S5" s="649"/>
      <c r="T5" s="649"/>
      <c r="U5" s="649"/>
      <c r="V5" s="649"/>
      <c r="W5" s="649"/>
      <c r="X5" s="649"/>
      <c r="Y5" s="650"/>
      <c r="Z5" s="651">
        <v>7.8</v>
      </c>
      <c r="AA5" s="651"/>
      <c r="AB5" s="651"/>
      <c r="AC5" s="651"/>
      <c r="AD5" s="652">
        <v>573229</v>
      </c>
      <c r="AE5" s="652"/>
      <c r="AF5" s="652"/>
      <c r="AG5" s="652"/>
      <c r="AH5" s="652"/>
      <c r="AI5" s="652"/>
      <c r="AJ5" s="652"/>
      <c r="AK5" s="652"/>
      <c r="AL5" s="653">
        <v>15.8</v>
      </c>
      <c r="AM5" s="654"/>
      <c r="AN5" s="654"/>
      <c r="AO5" s="655"/>
      <c r="AP5" s="645" t="s">
        <v>232</v>
      </c>
      <c r="AQ5" s="646"/>
      <c r="AR5" s="646"/>
      <c r="AS5" s="646"/>
      <c r="AT5" s="646"/>
      <c r="AU5" s="646"/>
      <c r="AV5" s="646"/>
      <c r="AW5" s="646"/>
      <c r="AX5" s="646"/>
      <c r="AY5" s="646"/>
      <c r="AZ5" s="646"/>
      <c r="BA5" s="646"/>
      <c r="BB5" s="646"/>
      <c r="BC5" s="646"/>
      <c r="BD5" s="646"/>
      <c r="BE5" s="646"/>
      <c r="BF5" s="647"/>
      <c r="BG5" s="659">
        <v>573229</v>
      </c>
      <c r="BH5" s="660"/>
      <c r="BI5" s="660"/>
      <c r="BJ5" s="660"/>
      <c r="BK5" s="660"/>
      <c r="BL5" s="660"/>
      <c r="BM5" s="660"/>
      <c r="BN5" s="661"/>
      <c r="BO5" s="662">
        <v>100</v>
      </c>
      <c r="BP5" s="662"/>
      <c r="BQ5" s="662"/>
      <c r="BR5" s="662"/>
      <c r="BS5" s="663" t="s">
        <v>183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87944</v>
      </c>
      <c r="S6" s="660"/>
      <c r="T6" s="660"/>
      <c r="U6" s="660"/>
      <c r="V6" s="660"/>
      <c r="W6" s="660"/>
      <c r="X6" s="660"/>
      <c r="Y6" s="661"/>
      <c r="Z6" s="662">
        <v>1.2</v>
      </c>
      <c r="AA6" s="662"/>
      <c r="AB6" s="662"/>
      <c r="AC6" s="662"/>
      <c r="AD6" s="663">
        <v>87944</v>
      </c>
      <c r="AE6" s="663"/>
      <c r="AF6" s="663"/>
      <c r="AG6" s="663"/>
      <c r="AH6" s="663"/>
      <c r="AI6" s="663"/>
      <c r="AJ6" s="663"/>
      <c r="AK6" s="663"/>
      <c r="AL6" s="664">
        <v>2.4</v>
      </c>
      <c r="AM6" s="665"/>
      <c r="AN6" s="665"/>
      <c r="AO6" s="666"/>
      <c r="AP6" s="656" t="s">
        <v>237</v>
      </c>
      <c r="AQ6" s="657"/>
      <c r="AR6" s="657"/>
      <c r="AS6" s="657"/>
      <c r="AT6" s="657"/>
      <c r="AU6" s="657"/>
      <c r="AV6" s="657"/>
      <c r="AW6" s="657"/>
      <c r="AX6" s="657"/>
      <c r="AY6" s="657"/>
      <c r="AZ6" s="657"/>
      <c r="BA6" s="657"/>
      <c r="BB6" s="657"/>
      <c r="BC6" s="657"/>
      <c r="BD6" s="657"/>
      <c r="BE6" s="657"/>
      <c r="BF6" s="658"/>
      <c r="BG6" s="659">
        <v>573229</v>
      </c>
      <c r="BH6" s="660"/>
      <c r="BI6" s="660"/>
      <c r="BJ6" s="660"/>
      <c r="BK6" s="660"/>
      <c r="BL6" s="660"/>
      <c r="BM6" s="660"/>
      <c r="BN6" s="661"/>
      <c r="BO6" s="662">
        <v>100</v>
      </c>
      <c r="BP6" s="662"/>
      <c r="BQ6" s="662"/>
      <c r="BR6" s="662"/>
      <c r="BS6" s="663" t="s">
        <v>183</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60583</v>
      </c>
      <c r="CS6" s="660"/>
      <c r="CT6" s="660"/>
      <c r="CU6" s="660"/>
      <c r="CV6" s="660"/>
      <c r="CW6" s="660"/>
      <c r="CX6" s="660"/>
      <c r="CY6" s="661"/>
      <c r="CZ6" s="653">
        <v>0.8</v>
      </c>
      <c r="DA6" s="654"/>
      <c r="DB6" s="654"/>
      <c r="DC6" s="670"/>
      <c r="DD6" s="668" t="s">
        <v>239</v>
      </c>
      <c r="DE6" s="660"/>
      <c r="DF6" s="660"/>
      <c r="DG6" s="660"/>
      <c r="DH6" s="660"/>
      <c r="DI6" s="660"/>
      <c r="DJ6" s="660"/>
      <c r="DK6" s="660"/>
      <c r="DL6" s="660"/>
      <c r="DM6" s="660"/>
      <c r="DN6" s="660"/>
      <c r="DO6" s="660"/>
      <c r="DP6" s="661"/>
      <c r="DQ6" s="668">
        <v>60583</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227</v>
      </c>
      <c r="S7" s="660"/>
      <c r="T7" s="660"/>
      <c r="U7" s="660"/>
      <c r="V7" s="660"/>
      <c r="W7" s="660"/>
      <c r="X7" s="660"/>
      <c r="Y7" s="661"/>
      <c r="Z7" s="662">
        <v>0</v>
      </c>
      <c r="AA7" s="662"/>
      <c r="AB7" s="662"/>
      <c r="AC7" s="662"/>
      <c r="AD7" s="663">
        <v>227</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239097</v>
      </c>
      <c r="BH7" s="660"/>
      <c r="BI7" s="660"/>
      <c r="BJ7" s="660"/>
      <c r="BK7" s="660"/>
      <c r="BL7" s="660"/>
      <c r="BM7" s="660"/>
      <c r="BN7" s="661"/>
      <c r="BO7" s="662">
        <v>41.7</v>
      </c>
      <c r="BP7" s="662"/>
      <c r="BQ7" s="662"/>
      <c r="BR7" s="662"/>
      <c r="BS7" s="663" t="s">
        <v>239</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1811634</v>
      </c>
      <c r="CS7" s="660"/>
      <c r="CT7" s="660"/>
      <c r="CU7" s="660"/>
      <c r="CV7" s="660"/>
      <c r="CW7" s="660"/>
      <c r="CX7" s="660"/>
      <c r="CY7" s="661"/>
      <c r="CZ7" s="662">
        <v>25.2</v>
      </c>
      <c r="DA7" s="662"/>
      <c r="DB7" s="662"/>
      <c r="DC7" s="662"/>
      <c r="DD7" s="668">
        <v>176816</v>
      </c>
      <c r="DE7" s="660"/>
      <c r="DF7" s="660"/>
      <c r="DG7" s="660"/>
      <c r="DH7" s="660"/>
      <c r="DI7" s="660"/>
      <c r="DJ7" s="660"/>
      <c r="DK7" s="660"/>
      <c r="DL7" s="660"/>
      <c r="DM7" s="660"/>
      <c r="DN7" s="660"/>
      <c r="DO7" s="660"/>
      <c r="DP7" s="661"/>
      <c r="DQ7" s="668">
        <v>1028693</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1668</v>
      </c>
      <c r="S8" s="660"/>
      <c r="T8" s="660"/>
      <c r="U8" s="660"/>
      <c r="V8" s="660"/>
      <c r="W8" s="660"/>
      <c r="X8" s="660"/>
      <c r="Y8" s="661"/>
      <c r="Z8" s="662">
        <v>0</v>
      </c>
      <c r="AA8" s="662"/>
      <c r="AB8" s="662"/>
      <c r="AC8" s="662"/>
      <c r="AD8" s="663">
        <v>1668</v>
      </c>
      <c r="AE8" s="663"/>
      <c r="AF8" s="663"/>
      <c r="AG8" s="663"/>
      <c r="AH8" s="663"/>
      <c r="AI8" s="663"/>
      <c r="AJ8" s="663"/>
      <c r="AK8" s="663"/>
      <c r="AL8" s="664">
        <v>0</v>
      </c>
      <c r="AM8" s="665"/>
      <c r="AN8" s="665"/>
      <c r="AO8" s="666"/>
      <c r="AP8" s="656" t="s">
        <v>244</v>
      </c>
      <c r="AQ8" s="657"/>
      <c r="AR8" s="657"/>
      <c r="AS8" s="657"/>
      <c r="AT8" s="657"/>
      <c r="AU8" s="657"/>
      <c r="AV8" s="657"/>
      <c r="AW8" s="657"/>
      <c r="AX8" s="657"/>
      <c r="AY8" s="657"/>
      <c r="AZ8" s="657"/>
      <c r="BA8" s="657"/>
      <c r="BB8" s="657"/>
      <c r="BC8" s="657"/>
      <c r="BD8" s="657"/>
      <c r="BE8" s="657"/>
      <c r="BF8" s="658"/>
      <c r="BG8" s="659">
        <v>10044</v>
      </c>
      <c r="BH8" s="660"/>
      <c r="BI8" s="660"/>
      <c r="BJ8" s="660"/>
      <c r="BK8" s="660"/>
      <c r="BL8" s="660"/>
      <c r="BM8" s="660"/>
      <c r="BN8" s="661"/>
      <c r="BO8" s="662">
        <v>1.8</v>
      </c>
      <c r="BP8" s="662"/>
      <c r="BQ8" s="662"/>
      <c r="BR8" s="662"/>
      <c r="BS8" s="663" t="s">
        <v>183</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1278842</v>
      </c>
      <c r="CS8" s="660"/>
      <c r="CT8" s="660"/>
      <c r="CU8" s="660"/>
      <c r="CV8" s="660"/>
      <c r="CW8" s="660"/>
      <c r="CX8" s="660"/>
      <c r="CY8" s="661"/>
      <c r="CZ8" s="662">
        <v>17.8</v>
      </c>
      <c r="DA8" s="662"/>
      <c r="DB8" s="662"/>
      <c r="DC8" s="662"/>
      <c r="DD8" s="668" t="s">
        <v>183</v>
      </c>
      <c r="DE8" s="660"/>
      <c r="DF8" s="660"/>
      <c r="DG8" s="660"/>
      <c r="DH8" s="660"/>
      <c r="DI8" s="660"/>
      <c r="DJ8" s="660"/>
      <c r="DK8" s="660"/>
      <c r="DL8" s="660"/>
      <c r="DM8" s="660"/>
      <c r="DN8" s="660"/>
      <c r="DO8" s="660"/>
      <c r="DP8" s="661"/>
      <c r="DQ8" s="668">
        <v>658935</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1349</v>
      </c>
      <c r="S9" s="660"/>
      <c r="T9" s="660"/>
      <c r="U9" s="660"/>
      <c r="V9" s="660"/>
      <c r="W9" s="660"/>
      <c r="X9" s="660"/>
      <c r="Y9" s="661"/>
      <c r="Z9" s="662">
        <v>0</v>
      </c>
      <c r="AA9" s="662"/>
      <c r="AB9" s="662"/>
      <c r="AC9" s="662"/>
      <c r="AD9" s="663">
        <v>1349</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202285</v>
      </c>
      <c r="BH9" s="660"/>
      <c r="BI9" s="660"/>
      <c r="BJ9" s="660"/>
      <c r="BK9" s="660"/>
      <c r="BL9" s="660"/>
      <c r="BM9" s="660"/>
      <c r="BN9" s="661"/>
      <c r="BO9" s="662">
        <v>35.299999999999997</v>
      </c>
      <c r="BP9" s="662"/>
      <c r="BQ9" s="662"/>
      <c r="BR9" s="662"/>
      <c r="BS9" s="663" t="s">
        <v>183</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508264</v>
      </c>
      <c r="CS9" s="660"/>
      <c r="CT9" s="660"/>
      <c r="CU9" s="660"/>
      <c r="CV9" s="660"/>
      <c r="CW9" s="660"/>
      <c r="CX9" s="660"/>
      <c r="CY9" s="661"/>
      <c r="CZ9" s="662">
        <v>7.1</v>
      </c>
      <c r="DA9" s="662"/>
      <c r="DB9" s="662"/>
      <c r="DC9" s="662"/>
      <c r="DD9" s="668">
        <v>49726</v>
      </c>
      <c r="DE9" s="660"/>
      <c r="DF9" s="660"/>
      <c r="DG9" s="660"/>
      <c r="DH9" s="660"/>
      <c r="DI9" s="660"/>
      <c r="DJ9" s="660"/>
      <c r="DK9" s="660"/>
      <c r="DL9" s="660"/>
      <c r="DM9" s="660"/>
      <c r="DN9" s="660"/>
      <c r="DO9" s="660"/>
      <c r="DP9" s="661"/>
      <c r="DQ9" s="668">
        <v>335522</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183</v>
      </c>
      <c r="S10" s="660"/>
      <c r="T10" s="660"/>
      <c r="U10" s="660"/>
      <c r="V10" s="660"/>
      <c r="W10" s="660"/>
      <c r="X10" s="660"/>
      <c r="Y10" s="661"/>
      <c r="Z10" s="662" t="s">
        <v>239</v>
      </c>
      <c r="AA10" s="662"/>
      <c r="AB10" s="662"/>
      <c r="AC10" s="662"/>
      <c r="AD10" s="663" t="s">
        <v>239</v>
      </c>
      <c r="AE10" s="663"/>
      <c r="AF10" s="663"/>
      <c r="AG10" s="663"/>
      <c r="AH10" s="663"/>
      <c r="AI10" s="663"/>
      <c r="AJ10" s="663"/>
      <c r="AK10" s="663"/>
      <c r="AL10" s="664" t="s">
        <v>239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16335</v>
      </c>
      <c r="BH10" s="660"/>
      <c r="BI10" s="660"/>
      <c r="BJ10" s="660"/>
      <c r="BK10" s="660"/>
      <c r="BL10" s="660"/>
      <c r="BM10" s="660"/>
      <c r="BN10" s="661"/>
      <c r="BO10" s="662">
        <v>2.8</v>
      </c>
      <c r="BP10" s="662"/>
      <c r="BQ10" s="662"/>
      <c r="BR10" s="662"/>
      <c r="BS10" s="663" t="s">
        <v>183</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t="s">
        <v>239</v>
      </c>
      <c r="CS10" s="660"/>
      <c r="CT10" s="660"/>
      <c r="CU10" s="660"/>
      <c r="CV10" s="660"/>
      <c r="CW10" s="660"/>
      <c r="CX10" s="660"/>
      <c r="CY10" s="661"/>
      <c r="CZ10" s="662" t="s">
        <v>183</v>
      </c>
      <c r="DA10" s="662"/>
      <c r="DB10" s="662"/>
      <c r="DC10" s="662"/>
      <c r="DD10" s="668" t="s">
        <v>183</v>
      </c>
      <c r="DE10" s="660"/>
      <c r="DF10" s="660"/>
      <c r="DG10" s="660"/>
      <c r="DH10" s="660"/>
      <c r="DI10" s="660"/>
      <c r="DJ10" s="660"/>
      <c r="DK10" s="660"/>
      <c r="DL10" s="660"/>
      <c r="DM10" s="660"/>
      <c r="DN10" s="660"/>
      <c r="DO10" s="660"/>
      <c r="DP10" s="661"/>
      <c r="DQ10" s="668" t="s">
        <v>183</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160750</v>
      </c>
      <c r="S11" s="660"/>
      <c r="T11" s="660"/>
      <c r="U11" s="660"/>
      <c r="V11" s="660"/>
      <c r="W11" s="660"/>
      <c r="X11" s="660"/>
      <c r="Y11" s="661"/>
      <c r="Z11" s="664">
        <v>2.2000000000000002</v>
      </c>
      <c r="AA11" s="665"/>
      <c r="AB11" s="665"/>
      <c r="AC11" s="671"/>
      <c r="AD11" s="668">
        <v>160750</v>
      </c>
      <c r="AE11" s="660"/>
      <c r="AF11" s="660"/>
      <c r="AG11" s="660"/>
      <c r="AH11" s="660"/>
      <c r="AI11" s="660"/>
      <c r="AJ11" s="660"/>
      <c r="AK11" s="661"/>
      <c r="AL11" s="664">
        <v>4.4000000000000004</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10433</v>
      </c>
      <c r="BH11" s="660"/>
      <c r="BI11" s="660"/>
      <c r="BJ11" s="660"/>
      <c r="BK11" s="660"/>
      <c r="BL11" s="660"/>
      <c r="BM11" s="660"/>
      <c r="BN11" s="661"/>
      <c r="BO11" s="662">
        <v>1.8</v>
      </c>
      <c r="BP11" s="662"/>
      <c r="BQ11" s="662"/>
      <c r="BR11" s="662"/>
      <c r="BS11" s="663" t="s">
        <v>177</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438310</v>
      </c>
      <c r="CS11" s="660"/>
      <c r="CT11" s="660"/>
      <c r="CU11" s="660"/>
      <c r="CV11" s="660"/>
      <c r="CW11" s="660"/>
      <c r="CX11" s="660"/>
      <c r="CY11" s="661"/>
      <c r="CZ11" s="662">
        <v>6.1</v>
      </c>
      <c r="DA11" s="662"/>
      <c r="DB11" s="662"/>
      <c r="DC11" s="662"/>
      <c r="DD11" s="668">
        <v>134667</v>
      </c>
      <c r="DE11" s="660"/>
      <c r="DF11" s="660"/>
      <c r="DG11" s="660"/>
      <c r="DH11" s="660"/>
      <c r="DI11" s="660"/>
      <c r="DJ11" s="660"/>
      <c r="DK11" s="660"/>
      <c r="DL11" s="660"/>
      <c r="DM11" s="660"/>
      <c r="DN11" s="660"/>
      <c r="DO11" s="660"/>
      <c r="DP11" s="661"/>
      <c r="DQ11" s="668">
        <v>181558</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183</v>
      </c>
      <c r="S12" s="660"/>
      <c r="T12" s="660"/>
      <c r="U12" s="660"/>
      <c r="V12" s="660"/>
      <c r="W12" s="660"/>
      <c r="X12" s="660"/>
      <c r="Y12" s="661"/>
      <c r="Z12" s="662" t="s">
        <v>183</v>
      </c>
      <c r="AA12" s="662"/>
      <c r="AB12" s="662"/>
      <c r="AC12" s="662"/>
      <c r="AD12" s="663" t="s">
        <v>239</v>
      </c>
      <c r="AE12" s="663"/>
      <c r="AF12" s="663"/>
      <c r="AG12" s="663"/>
      <c r="AH12" s="663"/>
      <c r="AI12" s="663"/>
      <c r="AJ12" s="663"/>
      <c r="AK12" s="663"/>
      <c r="AL12" s="664" t="s">
        <v>177</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255578</v>
      </c>
      <c r="BH12" s="660"/>
      <c r="BI12" s="660"/>
      <c r="BJ12" s="660"/>
      <c r="BK12" s="660"/>
      <c r="BL12" s="660"/>
      <c r="BM12" s="660"/>
      <c r="BN12" s="661"/>
      <c r="BO12" s="662">
        <v>44.6</v>
      </c>
      <c r="BP12" s="662"/>
      <c r="BQ12" s="662"/>
      <c r="BR12" s="662"/>
      <c r="BS12" s="663" t="s">
        <v>239</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433413</v>
      </c>
      <c r="CS12" s="660"/>
      <c r="CT12" s="660"/>
      <c r="CU12" s="660"/>
      <c r="CV12" s="660"/>
      <c r="CW12" s="660"/>
      <c r="CX12" s="660"/>
      <c r="CY12" s="661"/>
      <c r="CZ12" s="662">
        <v>6</v>
      </c>
      <c r="DA12" s="662"/>
      <c r="DB12" s="662"/>
      <c r="DC12" s="662"/>
      <c r="DD12" s="668">
        <v>22865</v>
      </c>
      <c r="DE12" s="660"/>
      <c r="DF12" s="660"/>
      <c r="DG12" s="660"/>
      <c r="DH12" s="660"/>
      <c r="DI12" s="660"/>
      <c r="DJ12" s="660"/>
      <c r="DK12" s="660"/>
      <c r="DL12" s="660"/>
      <c r="DM12" s="660"/>
      <c r="DN12" s="660"/>
      <c r="DO12" s="660"/>
      <c r="DP12" s="661"/>
      <c r="DQ12" s="668">
        <v>145314</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183</v>
      </c>
      <c r="S13" s="660"/>
      <c r="T13" s="660"/>
      <c r="U13" s="660"/>
      <c r="V13" s="660"/>
      <c r="W13" s="660"/>
      <c r="X13" s="660"/>
      <c r="Y13" s="661"/>
      <c r="Z13" s="662" t="s">
        <v>239</v>
      </c>
      <c r="AA13" s="662"/>
      <c r="AB13" s="662"/>
      <c r="AC13" s="662"/>
      <c r="AD13" s="663" t="s">
        <v>183</v>
      </c>
      <c r="AE13" s="663"/>
      <c r="AF13" s="663"/>
      <c r="AG13" s="663"/>
      <c r="AH13" s="663"/>
      <c r="AI13" s="663"/>
      <c r="AJ13" s="663"/>
      <c r="AK13" s="663"/>
      <c r="AL13" s="664" t="s">
        <v>177</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255529</v>
      </c>
      <c r="BH13" s="660"/>
      <c r="BI13" s="660"/>
      <c r="BJ13" s="660"/>
      <c r="BK13" s="660"/>
      <c r="BL13" s="660"/>
      <c r="BM13" s="660"/>
      <c r="BN13" s="661"/>
      <c r="BO13" s="662">
        <v>44.6</v>
      </c>
      <c r="BP13" s="662"/>
      <c r="BQ13" s="662"/>
      <c r="BR13" s="662"/>
      <c r="BS13" s="663" t="s">
        <v>183</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673813</v>
      </c>
      <c r="CS13" s="660"/>
      <c r="CT13" s="660"/>
      <c r="CU13" s="660"/>
      <c r="CV13" s="660"/>
      <c r="CW13" s="660"/>
      <c r="CX13" s="660"/>
      <c r="CY13" s="661"/>
      <c r="CZ13" s="662">
        <v>9.4</v>
      </c>
      <c r="DA13" s="662"/>
      <c r="DB13" s="662"/>
      <c r="DC13" s="662"/>
      <c r="DD13" s="668">
        <v>366101</v>
      </c>
      <c r="DE13" s="660"/>
      <c r="DF13" s="660"/>
      <c r="DG13" s="660"/>
      <c r="DH13" s="660"/>
      <c r="DI13" s="660"/>
      <c r="DJ13" s="660"/>
      <c r="DK13" s="660"/>
      <c r="DL13" s="660"/>
      <c r="DM13" s="660"/>
      <c r="DN13" s="660"/>
      <c r="DO13" s="660"/>
      <c r="DP13" s="661"/>
      <c r="DQ13" s="668">
        <v>238271</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183</v>
      </c>
      <c r="S14" s="660"/>
      <c r="T14" s="660"/>
      <c r="U14" s="660"/>
      <c r="V14" s="660"/>
      <c r="W14" s="660"/>
      <c r="X14" s="660"/>
      <c r="Y14" s="661"/>
      <c r="Z14" s="662" t="s">
        <v>183</v>
      </c>
      <c r="AA14" s="662"/>
      <c r="AB14" s="662"/>
      <c r="AC14" s="662"/>
      <c r="AD14" s="663" t="s">
        <v>177</v>
      </c>
      <c r="AE14" s="663"/>
      <c r="AF14" s="663"/>
      <c r="AG14" s="663"/>
      <c r="AH14" s="663"/>
      <c r="AI14" s="663"/>
      <c r="AJ14" s="663"/>
      <c r="AK14" s="663"/>
      <c r="AL14" s="664" t="s">
        <v>183</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24507</v>
      </c>
      <c r="BH14" s="660"/>
      <c r="BI14" s="660"/>
      <c r="BJ14" s="660"/>
      <c r="BK14" s="660"/>
      <c r="BL14" s="660"/>
      <c r="BM14" s="660"/>
      <c r="BN14" s="661"/>
      <c r="BO14" s="662">
        <v>4.3</v>
      </c>
      <c r="BP14" s="662"/>
      <c r="BQ14" s="662"/>
      <c r="BR14" s="662"/>
      <c r="BS14" s="663" t="s">
        <v>183</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194016</v>
      </c>
      <c r="CS14" s="660"/>
      <c r="CT14" s="660"/>
      <c r="CU14" s="660"/>
      <c r="CV14" s="660"/>
      <c r="CW14" s="660"/>
      <c r="CX14" s="660"/>
      <c r="CY14" s="661"/>
      <c r="CZ14" s="662">
        <v>2.7</v>
      </c>
      <c r="DA14" s="662"/>
      <c r="DB14" s="662"/>
      <c r="DC14" s="662"/>
      <c r="DD14" s="668" t="s">
        <v>239</v>
      </c>
      <c r="DE14" s="660"/>
      <c r="DF14" s="660"/>
      <c r="DG14" s="660"/>
      <c r="DH14" s="660"/>
      <c r="DI14" s="660"/>
      <c r="DJ14" s="660"/>
      <c r="DK14" s="660"/>
      <c r="DL14" s="660"/>
      <c r="DM14" s="660"/>
      <c r="DN14" s="660"/>
      <c r="DO14" s="660"/>
      <c r="DP14" s="661"/>
      <c r="DQ14" s="668">
        <v>187810</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183</v>
      </c>
      <c r="AA15" s="662"/>
      <c r="AB15" s="662"/>
      <c r="AC15" s="662"/>
      <c r="AD15" s="663" t="s">
        <v>177</v>
      </c>
      <c r="AE15" s="663"/>
      <c r="AF15" s="663"/>
      <c r="AG15" s="663"/>
      <c r="AH15" s="663"/>
      <c r="AI15" s="663"/>
      <c r="AJ15" s="663"/>
      <c r="AK15" s="663"/>
      <c r="AL15" s="664" t="s">
        <v>239</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54047</v>
      </c>
      <c r="BH15" s="660"/>
      <c r="BI15" s="660"/>
      <c r="BJ15" s="660"/>
      <c r="BK15" s="660"/>
      <c r="BL15" s="660"/>
      <c r="BM15" s="660"/>
      <c r="BN15" s="661"/>
      <c r="BO15" s="662">
        <v>9.4</v>
      </c>
      <c r="BP15" s="662"/>
      <c r="BQ15" s="662"/>
      <c r="BR15" s="662"/>
      <c r="BS15" s="663" t="s">
        <v>183</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740556</v>
      </c>
      <c r="CS15" s="660"/>
      <c r="CT15" s="660"/>
      <c r="CU15" s="660"/>
      <c r="CV15" s="660"/>
      <c r="CW15" s="660"/>
      <c r="CX15" s="660"/>
      <c r="CY15" s="661"/>
      <c r="CZ15" s="662">
        <v>10.3</v>
      </c>
      <c r="DA15" s="662"/>
      <c r="DB15" s="662"/>
      <c r="DC15" s="662"/>
      <c r="DD15" s="668">
        <v>247893</v>
      </c>
      <c r="DE15" s="660"/>
      <c r="DF15" s="660"/>
      <c r="DG15" s="660"/>
      <c r="DH15" s="660"/>
      <c r="DI15" s="660"/>
      <c r="DJ15" s="660"/>
      <c r="DK15" s="660"/>
      <c r="DL15" s="660"/>
      <c r="DM15" s="660"/>
      <c r="DN15" s="660"/>
      <c r="DO15" s="660"/>
      <c r="DP15" s="661"/>
      <c r="DQ15" s="668">
        <v>420201</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6909</v>
      </c>
      <c r="S16" s="660"/>
      <c r="T16" s="660"/>
      <c r="U16" s="660"/>
      <c r="V16" s="660"/>
      <c r="W16" s="660"/>
      <c r="X16" s="660"/>
      <c r="Y16" s="661"/>
      <c r="Z16" s="662">
        <v>0.1</v>
      </c>
      <c r="AA16" s="662"/>
      <c r="AB16" s="662"/>
      <c r="AC16" s="662"/>
      <c r="AD16" s="663">
        <v>6909</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177</v>
      </c>
      <c r="BP16" s="662"/>
      <c r="BQ16" s="662"/>
      <c r="BR16" s="662"/>
      <c r="BS16" s="663" t="s">
        <v>239</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183</v>
      </c>
      <c r="CS16" s="660"/>
      <c r="CT16" s="660"/>
      <c r="CU16" s="660"/>
      <c r="CV16" s="660"/>
      <c r="CW16" s="660"/>
      <c r="CX16" s="660"/>
      <c r="CY16" s="661"/>
      <c r="CZ16" s="662" t="s">
        <v>183</v>
      </c>
      <c r="DA16" s="662"/>
      <c r="DB16" s="662"/>
      <c r="DC16" s="662"/>
      <c r="DD16" s="668" t="s">
        <v>183</v>
      </c>
      <c r="DE16" s="660"/>
      <c r="DF16" s="660"/>
      <c r="DG16" s="660"/>
      <c r="DH16" s="660"/>
      <c r="DI16" s="660"/>
      <c r="DJ16" s="660"/>
      <c r="DK16" s="660"/>
      <c r="DL16" s="660"/>
      <c r="DM16" s="660"/>
      <c r="DN16" s="660"/>
      <c r="DO16" s="660"/>
      <c r="DP16" s="661"/>
      <c r="DQ16" s="668" t="s">
        <v>183</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8317</v>
      </c>
      <c r="S17" s="660"/>
      <c r="T17" s="660"/>
      <c r="U17" s="660"/>
      <c r="V17" s="660"/>
      <c r="W17" s="660"/>
      <c r="X17" s="660"/>
      <c r="Y17" s="661"/>
      <c r="Z17" s="662">
        <v>0.1</v>
      </c>
      <c r="AA17" s="662"/>
      <c r="AB17" s="662"/>
      <c r="AC17" s="662"/>
      <c r="AD17" s="663">
        <v>8317</v>
      </c>
      <c r="AE17" s="663"/>
      <c r="AF17" s="663"/>
      <c r="AG17" s="663"/>
      <c r="AH17" s="663"/>
      <c r="AI17" s="663"/>
      <c r="AJ17" s="663"/>
      <c r="AK17" s="663"/>
      <c r="AL17" s="664">
        <v>0.2</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183</v>
      </c>
      <c r="BH17" s="660"/>
      <c r="BI17" s="660"/>
      <c r="BJ17" s="660"/>
      <c r="BK17" s="660"/>
      <c r="BL17" s="660"/>
      <c r="BM17" s="660"/>
      <c r="BN17" s="661"/>
      <c r="BO17" s="662" t="s">
        <v>183</v>
      </c>
      <c r="BP17" s="662"/>
      <c r="BQ17" s="662"/>
      <c r="BR17" s="662"/>
      <c r="BS17" s="663" t="s">
        <v>183</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1050074</v>
      </c>
      <c r="CS17" s="660"/>
      <c r="CT17" s="660"/>
      <c r="CU17" s="660"/>
      <c r="CV17" s="660"/>
      <c r="CW17" s="660"/>
      <c r="CX17" s="660"/>
      <c r="CY17" s="661"/>
      <c r="CZ17" s="662">
        <v>14.6</v>
      </c>
      <c r="DA17" s="662"/>
      <c r="DB17" s="662"/>
      <c r="DC17" s="662"/>
      <c r="DD17" s="668" t="s">
        <v>183</v>
      </c>
      <c r="DE17" s="660"/>
      <c r="DF17" s="660"/>
      <c r="DG17" s="660"/>
      <c r="DH17" s="660"/>
      <c r="DI17" s="660"/>
      <c r="DJ17" s="660"/>
      <c r="DK17" s="660"/>
      <c r="DL17" s="660"/>
      <c r="DM17" s="660"/>
      <c r="DN17" s="660"/>
      <c r="DO17" s="660"/>
      <c r="DP17" s="661"/>
      <c r="DQ17" s="668">
        <v>990308</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5278</v>
      </c>
      <c r="S18" s="660"/>
      <c r="T18" s="660"/>
      <c r="U18" s="660"/>
      <c r="V18" s="660"/>
      <c r="W18" s="660"/>
      <c r="X18" s="660"/>
      <c r="Y18" s="661"/>
      <c r="Z18" s="662">
        <v>0.1</v>
      </c>
      <c r="AA18" s="662"/>
      <c r="AB18" s="662"/>
      <c r="AC18" s="662"/>
      <c r="AD18" s="663">
        <v>5278</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183</v>
      </c>
      <c r="BP18" s="662"/>
      <c r="BQ18" s="662"/>
      <c r="BR18" s="662"/>
      <c r="BS18" s="663" t="s">
        <v>183</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183</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5237</v>
      </c>
      <c r="S19" s="660"/>
      <c r="T19" s="660"/>
      <c r="U19" s="660"/>
      <c r="V19" s="660"/>
      <c r="W19" s="660"/>
      <c r="X19" s="660"/>
      <c r="Y19" s="661"/>
      <c r="Z19" s="662">
        <v>0.1</v>
      </c>
      <c r="AA19" s="662"/>
      <c r="AB19" s="662"/>
      <c r="AC19" s="662"/>
      <c r="AD19" s="663">
        <v>5237</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t="s">
        <v>239</v>
      </c>
      <c r="BH19" s="660"/>
      <c r="BI19" s="660"/>
      <c r="BJ19" s="660"/>
      <c r="BK19" s="660"/>
      <c r="BL19" s="660"/>
      <c r="BM19" s="660"/>
      <c r="BN19" s="661"/>
      <c r="BO19" s="662" t="s">
        <v>183</v>
      </c>
      <c r="BP19" s="662"/>
      <c r="BQ19" s="662"/>
      <c r="BR19" s="662"/>
      <c r="BS19" s="663" t="s">
        <v>183</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183</v>
      </c>
      <c r="CS19" s="660"/>
      <c r="CT19" s="660"/>
      <c r="CU19" s="660"/>
      <c r="CV19" s="660"/>
      <c r="CW19" s="660"/>
      <c r="CX19" s="660"/>
      <c r="CY19" s="661"/>
      <c r="CZ19" s="662" t="s">
        <v>239</v>
      </c>
      <c r="DA19" s="662"/>
      <c r="DB19" s="662"/>
      <c r="DC19" s="662"/>
      <c r="DD19" s="668" t="s">
        <v>183</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41</v>
      </c>
      <c r="S20" s="660"/>
      <c r="T20" s="660"/>
      <c r="U20" s="660"/>
      <c r="V20" s="660"/>
      <c r="W20" s="660"/>
      <c r="X20" s="660"/>
      <c r="Y20" s="661"/>
      <c r="Z20" s="662">
        <v>0</v>
      </c>
      <c r="AA20" s="662"/>
      <c r="AB20" s="662"/>
      <c r="AC20" s="662"/>
      <c r="AD20" s="663">
        <v>41</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t="s">
        <v>177</v>
      </c>
      <c r="BH20" s="660"/>
      <c r="BI20" s="660"/>
      <c r="BJ20" s="660"/>
      <c r="BK20" s="660"/>
      <c r="BL20" s="660"/>
      <c r="BM20" s="660"/>
      <c r="BN20" s="661"/>
      <c r="BO20" s="662" t="s">
        <v>183</v>
      </c>
      <c r="BP20" s="662"/>
      <c r="BQ20" s="662"/>
      <c r="BR20" s="662"/>
      <c r="BS20" s="663" t="s">
        <v>177</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7189505</v>
      </c>
      <c r="CS20" s="660"/>
      <c r="CT20" s="660"/>
      <c r="CU20" s="660"/>
      <c r="CV20" s="660"/>
      <c r="CW20" s="660"/>
      <c r="CX20" s="660"/>
      <c r="CY20" s="661"/>
      <c r="CZ20" s="662">
        <v>100</v>
      </c>
      <c r="DA20" s="662"/>
      <c r="DB20" s="662"/>
      <c r="DC20" s="662"/>
      <c r="DD20" s="668">
        <v>998068</v>
      </c>
      <c r="DE20" s="660"/>
      <c r="DF20" s="660"/>
      <c r="DG20" s="660"/>
      <c r="DH20" s="660"/>
      <c r="DI20" s="660"/>
      <c r="DJ20" s="660"/>
      <c r="DK20" s="660"/>
      <c r="DL20" s="660"/>
      <c r="DM20" s="660"/>
      <c r="DN20" s="660"/>
      <c r="DO20" s="660"/>
      <c r="DP20" s="661"/>
      <c r="DQ20" s="668">
        <v>4247195</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2883841</v>
      </c>
      <c r="S21" s="660"/>
      <c r="T21" s="660"/>
      <c r="U21" s="660"/>
      <c r="V21" s="660"/>
      <c r="W21" s="660"/>
      <c r="X21" s="660"/>
      <c r="Y21" s="661"/>
      <c r="Z21" s="662">
        <v>39</v>
      </c>
      <c r="AA21" s="662"/>
      <c r="AB21" s="662"/>
      <c r="AC21" s="662"/>
      <c r="AD21" s="663">
        <v>2767683</v>
      </c>
      <c r="AE21" s="663"/>
      <c r="AF21" s="663"/>
      <c r="AG21" s="663"/>
      <c r="AH21" s="663"/>
      <c r="AI21" s="663"/>
      <c r="AJ21" s="663"/>
      <c r="AK21" s="663"/>
      <c r="AL21" s="664">
        <v>76.3</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183</v>
      </c>
      <c r="BH21" s="660"/>
      <c r="BI21" s="660"/>
      <c r="BJ21" s="660"/>
      <c r="BK21" s="660"/>
      <c r="BL21" s="660"/>
      <c r="BM21" s="660"/>
      <c r="BN21" s="661"/>
      <c r="BO21" s="662" t="s">
        <v>183</v>
      </c>
      <c r="BP21" s="662"/>
      <c r="BQ21" s="662"/>
      <c r="BR21" s="662"/>
      <c r="BS21" s="663" t="s">
        <v>183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2767683</v>
      </c>
      <c r="S22" s="660"/>
      <c r="T22" s="660"/>
      <c r="U22" s="660"/>
      <c r="V22" s="660"/>
      <c r="W22" s="660"/>
      <c r="X22" s="660"/>
      <c r="Y22" s="661"/>
      <c r="Z22" s="662">
        <v>37.4</v>
      </c>
      <c r="AA22" s="662"/>
      <c r="AB22" s="662"/>
      <c r="AC22" s="662"/>
      <c r="AD22" s="663">
        <v>2767683</v>
      </c>
      <c r="AE22" s="663"/>
      <c r="AF22" s="663"/>
      <c r="AG22" s="663"/>
      <c r="AH22" s="663"/>
      <c r="AI22" s="663"/>
      <c r="AJ22" s="663"/>
      <c r="AK22" s="663"/>
      <c r="AL22" s="664">
        <v>76.3</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183</v>
      </c>
      <c r="BH22" s="660"/>
      <c r="BI22" s="660"/>
      <c r="BJ22" s="660"/>
      <c r="BK22" s="660"/>
      <c r="BL22" s="660"/>
      <c r="BM22" s="660"/>
      <c r="BN22" s="661"/>
      <c r="BO22" s="662" t="s">
        <v>183</v>
      </c>
      <c r="BP22" s="662"/>
      <c r="BQ22" s="662"/>
      <c r="BR22" s="662"/>
      <c r="BS22" s="663" t="s">
        <v>239</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116158</v>
      </c>
      <c r="S23" s="660"/>
      <c r="T23" s="660"/>
      <c r="U23" s="660"/>
      <c r="V23" s="660"/>
      <c r="W23" s="660"/>
      <c r="X23" s="660"/>
      <c r="Y23" s="661"/>
      <c r="Z23" s="662">
        <v>1.6</v>
      </c>
      <c r="AA23" s="662"/>
      <c r="AB23" s="662"/>
      <c r="AC23" s="662"/>
      <c r="AD23" s="663" t="s">
        <v>183</v>
      </c>
      <c r="AE23" s="663"/>
      <c r="AF23" s="663"/>
      <c r="AG23" s="663"/>
      <c r="AH23" s="663"/>
      <c r="AI23" s="663"/>
      <c r="AJ23" s="663"/>
      <c r="AK23" s="663"/>
      <c r="AL23" s="664" t="s">
        <v>183</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183</v>
      </c>
      <c r="BH23" s="660"/>
      <c r="BI23" s="660"/>
      <c r="BJ23" s="660"/>
      <c r="BK23" s="660"/>
      <c r="BL23" s="660"/>
      <c r="BM23" s="660"/>
      <c r="BN23" s="661"/>
      <c r="BO23" s="662" t="s">
        <v>183</v>
      </c>
      <c r="BP23" s="662"/>
      <c r="BQ23" s="662"/>
      <c r="BR23" s="662"/>
      <c r="BS23" s="663" t="s">
        <v>239</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183</v>
      </c>
      <c r="S24" s="660"/>
      <c r="T24" s="660"/>
      <c r="U24" s="660"/>
      <c r="V24" s="660"/>
      <c r="W24" s="660"/>
      <c r="X24" s="660"/>
      <c r="Y24" s="661"/>
      <c r="Z24" s="662" t="s">
        <v>177</v>
      </c>
      <c r="AA24" s="662"/>
      <c r="AB24" s="662"/>
      <c r="AC24" s="662"/>
      <c r="AD24" s="663" t="s">
        <v>177</v>
      </c>
      <c r="AE24" s="663"/>
      <c r="AF24" s="663"/>
      <c r="AG24" s="663"/>
      <c r="AH24" s="663"/>
      <c r="AI24" s="663"/>
      <c r="AJ24" s="663"/>
      <c r="AK24" s="663"/>
      <c r="AL24" s="664" t="s">
        <v>183</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183</v>
      </c>
      <c r="BH24" s="660"/>
      <c r="BI24" s="660"/>
      <c r="BJ24" s="660"/>
      <c r="BK24" s="660"/>
      <c r="BL24" s="660"/>
      <c r="BM24" s="660"/>
      <c r="BN24" s="661"/>
      <c r="BO24" s="662" t="s">
        <v>183</v>
      </c>
      <c r="BP24" s="662"/>
      <c r="BQ24" s="662"/>
      <c r="BR24" s="662"/>
      <c r="BS24" s="663" t="s">
        <v>239</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2566625</v>
      </c>
      <c r="CS24" s="649"/>
      <c r="CT24" s="649"/>
      <c r="CU24" s="649"/>
      <c r="CV24" s="649"/>
      <c r="CW24" s="649"/>
      <c r="CX24" s="649"/>
      <c r="CY24" s="650"/>
      <c r="CZ24" s="653">
        <v>35.700000000000003</v>
      </c>
      <c r="DA24" s="654"/>
      <c r="DB24" s="654"/>
      <c r="DC24" s="670"/>
      <c r="DD24" s="694">
        <v>1942159</v>
      </c>
      <c r="DE24" s="649"/>
      <c r="DF24" s="649"/>
      <c r="DG24" s="649"/>
      <c r="DH24" s="649"/>
      <c r="DI24" s="649"/>
      <c r="DJ24" s="649"/>
      <c r="DK24" s="650"/>
      <c r="DL24" s="694">
        <v>1630752</v>
      </c>
      <c r="DM24" s="649"/>
      <c r="DN24" s="649"/>
      <c r="DO24" s="649"/>
      <c r="DP24" s="649"/>
      <c r="DQ24" s="649"/>
      <c r="DR24" s="649"/>
      <c r="DS24" s="649"/>
      <c r="DT24" s="649"/>
      <c r="DU24" s="649"/>
      <c r="DV24" s="650"/>
      <c r="DW24" s="653">
        <v>44.6</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3729512</v>
      </c>
      <c r="S25" s="660"/>
      <c r="T25" s="660"/>
      <c r="U25" s="660"/>
      <c r="V25" s="660"/>
      <c r="W25" s="660"/>
      <c r="X25" s="660"/>
      <c r="Y25" s="661"/>
      <c r="Z25" s="662">
        <v>50.4</v>
      </c>
      <c r="AA25" s="662"/>
      <c r="AB25" s="662"/>
      <c r="AC25" s="662"/>
      <c r="AD25" s="663">
        <v>3613354</v>
      </c>
      <c r="AE25" s="663"/>
      <c r="AF25" s="663"/>
      <c r="AG25" s="663"/>
      <c r="AH25" s="663"/>
      <c r="AI25" s="663"/>
      <c r="AJ25" s="663"/>
      <c r="AK25" s="663"/>
      <c r="AL25" s="664">
        <v>99.7</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177</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872179</v>
      </c>
      <c r="CS25" s="691"/>
      <c r="CT25" s="691"/>
      <c r="CU25" s="691"/>
      <c r="CV25" s="691"/>
      <c r="CW25" s="691"/>
      <c r="CX25" s="691"/>
      <c r="CY25" s="692"/>
      <c r="CZ25" s="664">
        <v>12.1</v>
      </c>
      <c r="DA25" s="689"/>
      <c r="DB25" s="689"/>
      <c r="DC25" s="693"/>
      <c r="DD25" s="668">
        <v>784748</v>
      </c>
      <c r="DE25" s="691"/>
      <c r="DF25" s="691"/>
      <c r="DG25" s="691"/>
      <c r="DH25" s="691"/>
      <c r="DI25" s="691"/>
      <c r="DJ25" s="691"/>
      <c r="DK25" s="692"/>
      <c r="DL25" s="668">
        <v>673341</v>
      </c>
      <c r="DM25" s="691"/>
      <c r="DN25" s="691"/>
      <c r="DO25" s="691"/>
      <c r="DP25" s="691"/>
      <c r="DQ25" s="691"/>
      <c r="DR25" s="691"/>
      <c r="DS25" s="691"/>
      <c r="DT25" s="691"/>
      <c r="DU25" s="691"/>
      <c r="DV25" s="692"/>
      <c r="DW25" s="664">
        <v>18.399999999999999</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809</v>
      </c>
      <c r="S26" s="660"/>
      <c r="T26" s="660"/>
      <c r="U26" s="660"/>
      <c r="V26" s="660"/>
      <c r="W26" s="660"/>
      <c r="X26" s="660"/>
      <c r="Y26" s="661"/>
      <c r="Z26" s="662">
        <v>0</v>
      </c>
      <c r="AA26" s="662"/>
      <c r="AB26" s="662"/>
      <c r="AC26" s="662"/>
      <c r="AD26" s="663">
        <v>809</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183</v>
      </c>
      <c r="BH26" s="660"/>
      <c r="BI26" s="660"/>
      <c r="BJ26" s="660"/>
      <c r="BK26" s="660"/>
      <c r="BL26" s="660"/>
      <c r="BM26" s="660"/>
      <c r="BN26" s="661"/>
      <c r="BO26" s="662" t="s">
        <v>183</v>
      </c>
      <c r="BP26" s="662"/>
      <c r="BQ26" s="662"/>
      <c r="BR26" s="662"/>
      <c r="BS26" s="663" t="s">
        <v>183</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458112</v>
      </c>
      <c r="CS26" s="660"/>
      <c r="CT26" s="660"/>
      <c r="CU26" s="660"/>
      <c r="CV26" s="660"/>
      <c r="CW26" s="660"/>
      <c r="CX26" s="660"/>
      <c r="CY26" s="661"/>
      <c r="CZ26" s="664">
        <v>6.4</v>
      </c>
      <c r="DA26" s="689"/>
      <c r="DB26" s="689"/>
      <c r="DC26" s="693"/>
      <c r="DD26" s="668">
        <v>419915</v>
      </c>
      <c r="DE26" s="660"/>
      <c r="DF26" s="660"/>
      <c r="DG26" s="660"/>
      <c r="DH26" s="660"/>
      <c r="DI26" s="660"/>
      <c r="DJ26" s="660"/>
      <c r="DK26" s="661"/>
      <c r="DL26" s="668" t="s">
        <v>177</v>
      </c>
      <c r="DM26" s="660"/>
      <c r="DN26" s="660"/>
      <c r="DO26" s="660"/>
      <c r="DP26" s="660"/>
      <c r="DQ26" s="660"/>
      <c r="DR26" s="660"/>
      <c r="DS26" s="660"/>
      <c r="DT26" s="660"/>
      <c r="DU26" s="660"/>
      <c r="DV26" s="661"/>
      <c r="DW26" s="664" t="s">
        <v>183</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15996</v>
      </c>
      <c r="S27" s="660"/>
      <c r="T27" s="660"/>
      <c r="U27" s="660"/>
      <c r="V27" s="660"/>
      <c r="W27" s="660"/>
      <c r="X27" s="660"/>
      <c r="Y27" s="661"/>
      <c r="Z27" s="662">
        <v>0.2</v>
      </c>
      <c r="AA27" s="662"/>
      <c r="AB27" s="662"/>
      <c r="AC27" s="662"/>
      <c r="AD27" s="663">
        <v>329</v>
      </c>
      <c r="AE27" s="663"/>
      <c r="AF27" s="663"/>
      <c r="AG27" s="663"/>
      <c r="AH27" s="663"/>
      <c r="AI27" s="663"/>
      <c r="AJ27" s="663"/>
      <c r="AK27" s="663"/>
      <c r="AL27" s="664">
        <v>0</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573229</v>
      </c>
      <c r="BH27" s="660"/>
      <c r="BI27" s="660"/>
      <c r="BJ27" s="660"/>
      <c r="BK27" s="660"/>
      <c r="BL27" s="660"/>
      <c r="BM27" s="660"/>
      <c r="BN27" s="661"/>
      <c r="BO27" s="662">
        <v>100</v>
      </c>
      <c r="BP27" s="662"/>
      <c r="BQ27" s="662"/>
      <c r="BR27" s="662"/>
      <c r="BS27" s="663" t="s">
        <v>183</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644372</v>
      </c>
      <c r="CS27" s="691"/>
      <c r="CT27" s="691"/>
      <c r="CU27" s="691"/>
      <c r="CV27" s="691"/>
      <c r="CW27" s="691"/>
      <c r="CX27" s="691"/>
      <c r="CY27" s="692"/>
      <c r="CZ27" s="664">
        <v>9</v>
      </c>
      <c r="DA27" s="689"/>
      <c r="DB27" s="689"/>
      <c r="DC27" s="693"/>
      <c r="DD27" s="668">
        <v>167103</v>
      </c>
      <c r="DE27" s="691"/>
      <c r="DF27" s="691"/>
      <c r="DG27" s="691"/>
      <c r="DH27" s="691"/>
      <c r="DI27" s="691"/>
      <c r="DJ27" s="691"/>
      <c r="DK27" s="692"/>
      <c r="DL27" s="668">
        <v>167103</v>
      </c>
      <c r="DM27" s="691"/>
      <c r="DN27" s="691"/>
      <c r="DO27" s="691"/>
      <c r="DP27" s="691"/>
      <c r="DQ27" s="691"/>
      <c r="DR27" s="691"/>
      <c r="DS27" s="691"/>
      <c r="DT27" s="691"/>
      <c r="DU27" s="691"/>
      <c r="DV27" s="692"/>
      <c r="DW27" s="664">
        <v>4.5999999999999996</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58201</v>
      </c>
      <c r="S28" s="660"/>
      <c r="T28" s="660"/>
      <c r="U28" s="660"/>
      <c r="V28" s="660"/>
      <c r="W28" s="660"/>
      <c r="X28" s="660"/>
      <c r="Y28" s="661"/>
      <c r="Z28" s="662">
        <v>0.8</v>
      </c>
      <c r="AA28" s="662"/>
      <c r="AB28" s="662"/>
      <c r="AC28" s="662"/>
      <c r="AD28" s="663">
        <v>2220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1050074</v>
      </c>
      <c r="CS28" s="660"/>
      <c r="CT28" s="660"/>
      <c r="CU28" s="660"/>
      <c r="CV28" s="660"/>
      <c r="CW28" s="660"/>
      <c r="CX28" s="660"/>
      <c r="CY28" s="661"/>
      <c r="CZ28" s="664">
        <v>14.6</v>
      </c>
      <c r="DA28" s="689"/>
      <c r="DB28" s="689"/>
      <c r="DC28" s="693"/>
      <c r="DD28" s="668">
        <v>990308</v>
      </c>
      <c r="DE28" s="660"/>
      <c r="DF28" s="660"/>
      <c r="DG28" s="660"/>
      <c r="DH28" s="660"/>
      <c r="DI28" s="660"/>
      <c r="DJ28" s="660"/>
      <c r="DK28" s="661"/>
      <c r="DL28" s="668">
        <v>790308</v>
      </c>
      <c r="DM28" s="660"/>
      <c r="DN28" s="660"/>
      <c r="DO28" s="660"/>
      <c r="DP28" s="660"/>
      <c r="DQ28" s="660"/>
      <c r="DR28" s="660"/>
      <c r="DS28" s="660"/>
      <c r="DT28" s="660"/>
      <c r="DU28" s="660"/>
      <c r="DV28" s="661"/>
      <c r="DW28" s="664">
        <v>21.6</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16970</v>
      </c>
      <c r="S29" s="660"/>
      <c r="T29" s="660"/>
      <c r="U29" s="660"/>
      <c r="V29" s="660"/>
      <c r="W29" s="660"/>
      <c r="X29" s="660"/>
      <c r="Y29" s="661"/>
      <c r="Z29" s="662">
        <v>0.2</v>
      </c>
      <c r="AA29" s="662"/>
      <c r="AB29" s="662"/>
      <c r="AC29" s="662"/>
      <c r="AD29" s="663" t="s">
        <v>183</v>
      </c>
      <c r="AE29" s="663"/>
      <c r="AF29" s="663"/>
      <c r="AG29" s="663"/>
      <c r="AH29" s="663"/>
      <c r="AI29" s="663"/>
      <c r="AJ29" s="663"/>
      <c r="AK29" s="663"/>
      <c r="AL29" s="664" t="s">
        <v>177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72</v>
      </c>
      <c r="CG29" s="657"/>
      <c r="CH29" s="657"/>
      <c r="CI29" s="657"/>
      <c r="CJ29" s="657"/>
      <c r="CK29" s="657"/>
      <c r="CL29" s="657"/>
      <c r="CM29" s="657"/>
      <c r="CN29" s="657"/>
      <c r="CO29" s="657"/>
      <c r="CP29" s="657"/>
      <c r="CQ29" s="658"/>
      <c r="CR29" s="659">
        <v>1050064</v>
      </c>
      <c r="CS29" s="691"/>
      <c r="CT29" s="691"/>
      <c r="CU29" s="691"/>
      <c r="CV29" s="691"/>
      <c r="CW29" s="691"/>
      <c r="CX29" s="691"/>
      <c r="CY29" s="692"/>
      <c r="CZ29" s="664">
        <v>14.6</v>
      </c>
      <c r="DA29" s="689"/>
      <c r="DB29" s="689"/>
      <c r="DC29" s="693"/>
      <c r="DD29" s="668">
        <v>990298</v>
      </c>
      <c r="DE29" s="691"/>
      <c r="DF29" s="691"/>
      <c r="DG29" s="691"/>
      <c r="DH29" s="691"/>
      <c r="DI29" s="691"/>
      <c r="DJ29" s="691"/>
      <c r="DK29" s="692"/>
      <c r="DL29" s="668">
        <v>790298</v>
      </c>
      <c r="DM29" s="691"/>
      <c r="DN29" s="691"/>
      <c r="DO29" s="691"/>
      <c r="DP29" s="691"/>
      <c r="DQ29" s="691"/>
      <c r="DR29" s="691"/>
      <c r="DS29" s="691"/>
      <c r="DT29" s="691"/>
      <c r="DU29" s="691"/>
      <c r="DV29" s="692"/>
      <c r="DW29" s="664">
        <v>21.6</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771189</v>
      </c>
      <c r="S30" s="660"/>
      <c r="T30" s="660"/>
      <c r="U30" s="660"/>
      <c r="V30" s="660"/>
      <c r="W30" s="660"/>
      <c r="X30" s="660"/>
      <c r="Y30" s="661"/>
      <c r="Z30" s="662">
        <v>10.4</v>
      </c>
      <c r="AA30" s="662"/>
      <c r="AB30" s="662"/>
      <c r="AC30" s="662"/>
      <c r="AD30" s="663" t="s">
        <v>183</v>
      </c>
      <c r="AE30" s="663"/>
      <c r="AF30" s="663"/>
      <c r="AG30" s="663"/>
      <c r="AH30" s="663"/>
      <c r="AI30" s="663"/>
      <c r="AJ30" s="663"/>
      <c r="AK30" s="663"/>
      <c r="AL30" s="664" t="s">
        <v>183</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1020132</v>
      </c>
      <c r="CS30" s="660"/>
      <c r="CT30" s="660"/>
      <c r="CU30" s="660"/>
      <c r="CV30" s="660"/>
      <c r="CW30" s="660"/>
      <c r="CX30" s="660"/>
      <c r="CY30" s="661"/>
      <c r="CZ30" s="664">
        <v>14.2</v>
      </c>
      <c r="DA30" s="689"/>
      <c r="DB30" s="689"/>
      <c r="DC30" s="693"/>
      <c r="DD30" s="668">
        <v>962070</v>
      </c>
      <c r="DE30" s="660"/>
      <c r="DF30" s="660"/>
      <c r="DG30" s="660"/>
      <c r="DH30" s="660"/>
      <c r="DI30" s="660"/>
      <c r="DJ30" s="660"/>
      <c r="DK30" s="661"/>
      <c r="DL30" s="668">
        <v>762070</v>
      </c>
      <c r="DM30" s="660"/>
      <c r="DN30" s="660"/>
      <c r="DO30" s="660"/>
      <c r="DP30" s="660"/>
      <c r="DQ30" s="660"/>
      <c r="DR30" s="660"/>
      <c r="DS30" s="660"/>
      <c r="DT30" s="660"/>
      <c r="DU30" s="660"/>
      <c r="DV30" s="661"/>
      <c r="DW30" s="664">
        <v>20.8</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183</v>
      </c>
      <c r="S31" s="660"/>
      <c r="T31" s="660"/>
      <c r="U31" s="660"/>
      <c r="V31" s="660"/>
      <c r="W31" s="660"/>
      <c r="X31" s="660"/>
      <c r="Y31" s="661"/>
      <c r="Z31" s="662" t="s">
        <v>177</v>
      </c>
      <c r="AA31" s="662"/>
      <c r="AB31" s="662"/>
      <c r="AC31" s="662"/>
      <c r="AD31" s="663" t="s">
        <v>177</v>
      </c>
      <c r="AE31" s="663"/>
      <c r="AF31" s="663"/>
      <c r="AG31" s="663"/>
      <c r="AH31" s="663"/>
      <c r="AI31" s="663"/>
      <c r="AJ31" s="663"/>
      <c r="AK31" s="663"/>
      <c r="AL31" s="664" t="s">
        <v>183</v>
      </c>
      <c r="AM31" s="665"/>
      <c r="AN31" s="665"/>
      <c r="AO31" s="666"/>
      <c r="AP31" s="705" t="s">
        <v>315</v>
      </c>
      <c r="AQ31" s="706"/>
      <c r="AR31" s="706"/>
      <c r="AS31" s="706"/>
      <c r="AT31" s="711" t="s">
        <v>316</v>
      </c>
      <c r="AU31" s="214"/>
      <c r="AV31" s="214"/>
      <c r="AW31" s="214"/>
      <c r="AX31" s="645" t="s">
        <v>191</v>
      </c>
      <c r="AY31" s="646"/>
      <c r="AZ31" s="646"/>
      <c r="BA31" s="646"/>
      <c r="BB31" s="646"/>
      <c r="BC31" s="646"/>
      <c r="BD31" s="646"/>
      <c r="BE31" s="646"/>
      <c r="BF31" s="647"/>
      <c r="BG31" s="715">
        <v>99.1</v>
      </c>
      <c r="BH31" s="703"/>
      <c r="BI31" s="703"/>
      <c r="BJ31" s="703"/>
      <c r="BK31" s="703"/>
      <c r="BL31" s="703"/>
      <c r="BM31" s="654">
        <v>89.1</v>
      </c>
      <c r="BN31" s="703"/>
      <c r="BO31" s="703"/>
      <c r="BP31" s="703"/>
      <c r="BQ31" s="704"/>
      <c r="BR31" s="715">
        <v>92</v>
      </c>
      <c r="BS31" s="703"/>
      <c r="BT31" s="703"/>
      <c r="BU31" s="703"/>
      <c r="BV31" s="703"/>
      <c r="BW31" s="703"/>
      <c r="BX31" s="654">
        <v>89.4</v>
      </c>
      <c r="BY31" s="703"/>
      <c r="BZ31" s="703"/>
      <c r="CA31" s="703"/>
      <c r="CB31" s="704"/>
      <c r="CD31" s="697"/>
      <c r="CE31" s="698"/>
      <c r="CF31" s="656" t="s">
        <v>317</v>
      </c>
      <c r="CG31" s="657"/>
      <c r="CH31" s="657"/>
      <c r="CI31" s="657"/>
      <c r="CJ31" s="657"/>
      <c r="CK31" s="657"/>
      <c r="CL31" s="657"/>
      <c r="CM31" s="657"/>
      <c r="CN31" s="657"/>
      <c r="CO31" s="657"/>
      <c r="CP31" s="657"/>
      <c r="CQ31" s="658"/>
      <c r="CR31" s="659">
        <v>29932</v>
      </c>
      <c r="CS31" s="691"/>
      <c r="CT31" s="691"/>
      <c r="CU31" s="691"/>
      <c r="CV31" s="691"/>
      <c r="CW31" s="691"/>
      <c r="CX31" s="691"/>
      <c r="CY31" s="692"/>
      <c r="CZ31" s="664">
        <v>0.4</v>
      </c>
      <c r="DA31" s="689"/>
      <c r="DB31" s="689"/>
      <c r="DC31" s="693"/>
      <c r="DD31" s="668">
        <v>28228</v>
      </c>
      <c r="DE31" s="691"/>
      <c r="DF31" s="691"/>
      <c r="DG31" s="691"/>
      <c r="DH31" s="691"/>
      <c r="DI31" s="691"/>
      <c r="DJ31" s="691"/>
      <c r="DK31" s="692"/>
      <c r="DL31" s="668">
        <v>28228</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348306</v>
      </c>
      <c r="S32" s="660"/>
      <c r="T32" s="660"/>
      <c r="U32" s="660"/>
      <c r="V32" s="660"/>
      <c r="W32" s="660"/>
      <c r="X32" s="660"/>
      <c r="Y32" s="661"/>
      <c r="Z32" s="662">
        <v>4.7</v>
      </c>
      <c r="AA32" s="662"/>
      <c r="AB32" s="662"/>
      <c r="AC32" s="662"/>
      <c r="AD32" s="663" t="s">
        <v>183</v>
      </c>
      <c r="AE32" s="663"/>
      <c r="AF32" s="663"/>
      <c r="AG32" s="663"/>
      <c r="AH32" s="663"/>
      <c r="AI32" s="663"/>
      <c r="AJ32" s="663"/>
      <c r="AK32" s="663"/>
      <c r="AL32" s="664" t="s">
        <v>177</v>
      </c>
      <c r="AM32" s="665"/>
      <c r="AN32" s="665"/>
      <c r="AO32" s="666"/>
      <c r="AP32" s="707"/>
      <c r="AQ32" s="708"/>
      <c r="AR32" s="708"/>
      <c r="AS32" s="708"/>
      <c r="AT32" s="712"/>
      <c r="AU32" s="210" t="s">
        <v>319</v>
      </c>
      <c r="AX32" s="656" t="s">
        <v>320</v>
      </c>
      <c r="AY32" s="657"/>
      <c r="AZ32" s="657"/>
      <c r="BA32" s="657"/>
      <c r="BB32" s="657"/>
      <c r="BC32" s="657"/>
      <c r="BD32" s="657"/>
      <c r="BE32" s="657"/>
      <c r="BF32" s="658"/>
      <c r="BG32" s="716">
        <v>99</v>
      </c>
      <c r="BH32" s="691"/>
      <c r="BI32" s="691"/>
      <c r="BJ32" s="691"/>
      <c r="BK32" s="691"/>
      <c r="BL32" s="691"/>
      <c r="BM32" s="665">
        <v>81.599999999999994</v>
      </c>
      <c r="BN32" s="691"/>
      <c r="BO32" s="691"/>
      <c r="BP32" s="691"/>
      <c r="BQ32" s="714"/>
      <c r="BR32" s="716">
        <v>84.4</v>
      </c>
      <c r="BS32" s="691"/>
      <c r="BT32" s="691"/>
      <c r="BU32" s="691"/>
      <c r="BV32" s="691"/>
      <c r="BW32" s="691"/>
      <c r="BX32" s="665">
        <v>83.2</v>
      </c>
      <c r="BY32" s="691"/>
      <c r="BZ32" s="691"/>
      <c r="CA32" s="691"/>
      <c r="CB32" s="714"/>
      <c r="CD32" s="699"/>
      <c r="CE32" s="700"/>
      <c r="CF32" s="656" t="s">
        <v>321</v>
      </c>
      <c r="CG32" s="657"/>
      <c r="CH32" s="657"/>
      <c r="CI32" s="657"/>
      <c r="CJ32" s="657"/>
      <c r="CK32" s="657"/>
      <c r="CL32" s="657"/>
      <c r="CM32" s="657"/>
      <c r="CN32" s="657"/>
      <c r="CO32" s="657"/>
      <c r="CP32" s="657"/>
      <c r="CQ32" s="658"/>
      <c r="CR32" s="659">
        <v>10</v>
      </c>
      <c r="CS32" s="660"/>
      <c r="CT32" s="660"/>
      <c r="CU32" s="660"/>
      <c r="CV32" s="660"/>
      <c r="CW32" s="660"/>
      <c r="CX32" s="660"/>
      <c r="CY32" s="661"/>
      <c r="CZ32" s="664">
        <v>0</v>
      </c>
      <c r="DA32" s="689"/>
      <c r="DB32" s="689"/>
      <c r="DC32" s="693"/>
      <c r="DD32" s="668">
        <v>10</v>
      </c>
      <c r="DE32" s="660"/>
      <c r="DF32" s="660"/>
      <c r="DG32" s="660"/>
      <c r="DH32" s="660"/>
      <c r="DI32" s="660"/>
      <c r="DJ32" s="660"/>
      <c r="DK32" s="661"/>
      <c r="DL32" s="668">
        <v>10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44348</v>
      </c>
      <c r="S33" s="660"/>
      <c r="T33" s="660"/>
      <c r="U33" s="660"/>
      <c r="V33" s="660"/>
      <c r="W33" s="660"/>
      <c r="X33" s="660"/>
      <c r="Y33" s="661"/>
      <c r="Z33" s="662">
        <v>0.6</v>
      </c>
      <c r="AA33" s="662"/>
      <c r="AB33" s="662"/>
      <c r="AC33" s="662"/>
      <c r="AD33" s="663">
        <v>2551</v>
      </c>
      <c r="AE33" s="663"/>
      <c r="AF33" s="663"/>
      <c r="AG33" s="663"/>
      <c r="AH33" s="663"/>
      <c r="AI33" s="663"/>
      <c r="AJ33" s="663"/>
      <c r="AK33" s="663"/>
      <c r="AL33" s="664">
        <v>0.1</v>
      </c>
      <c r="AM33" s="665"/>
      <c r="AN33" s="665"/>
      <c r="AO33" s="666"/>
      <c r="AP33" s="709"/>
      <c r="AQ33" s="710"/>
      <c r="AR33" s="710"/>
      <c r="AS33" s="710"/>
      <c r="AT33" s="713"/>
      <c r="AU33" s="215"/>
      <c r="AV33" s="215"/>
      <c r="AW33" s="215"/>
      <c r="AX33" s="680" t="s">
        <v>323</v>
      </c>
      <c r="AY33" s="681"/>
      <c r="AZ33" s="681"/>
      <c r="BA33" s="681"/>
      <c r="BB33" s="681"/>
      <c r="BC33" s="681"/>
      <c r="BD33" s="681"/>
      <c r="BE33" s="681"/>
      <c r="BF33" s="682"/>
      <c r="BG33" s="717">
        <v>99.1</v>
      </c>
      <c r="BH33" s="718"/>
      <c r="BI33" s="718"/>
      <c r="BJ33" s="718"/>
      <c r="BK33" s="718"/>
      <c r="BL33" s="718"/>
      <c r="BM33" s="719">
        <v>94.1</v>
      </c>
      <c r="BN33" s="718"/>
      <c r="BO33" s="718"/>
      <c r="BP33" s="718"/>
      <c r="BQ33" s="720"/>
      <c r="BR33" s="717">
        <v>99</v>
      </c>
      <c r="BS33" s="718"/>
      <c r="BT33" s="718"/>
      <c r="BU33" s="718"/>
      <c r="BV33" s="718"/>
      <c r="BW33" s="718"/>
      <c r="BX33" s="719">
        <v>94</v>
      </c>
      <c r="BY33" s="718"/>
      <c r="BZ33" s="718"/>
      <c r="CA33" s="718"/>
      <c r="CB33" s="720"/>
      <c r="CD33" s="656" t="s">
        <v>324</v>
      </c>
      <c r="CE33" s="657"/>
      <c r="CF33" s="657"/>
      <c r="CG33" s="657"/>
      <c r="CH33" s="657"/>
      <c r="CI33" s="657"/>
      <c r="CJ33" s="657"/>
      <c r="CK33" s="657"/>
      <c r="CL33" s="657"/>
      <c r="CM33" s="657"/>
      <c r="CN33" s="657"/>
      <c r="CO33" s="657"/>
      <c r="CP33" s="657"/>
      <c r="CQ33" s="658"/>
      <c r="CR33" s="659">
        <v>3624812</v>
      </c>
      <c r="CS33" s="691"/>
      <c r="CT33" s="691"/>
      <c r="CU33" s="691"/>
      <c r="CV33" s="691"/>
      <c r="CW33" s="691"/>
      <c r="CX33" s="691"/>
      <c r="CY33" s="692"/>
      <c r="CZ33" s="664">
        <v>50.4</v>
      </c>
      <c r="DA33" s="689"/>
      <c r="DB33" s="689"/>
      <c r="DC33" s="693"/>
      <c r="DD33" s="668">
        <v>2198709</v>
      </c>
      <c r="DE33" s="691"/>
      <c r="DF33" s="691"/>
      <c r="DG33" s="691"/>
      <c r="DH33" s="691"/>
      <c r="DI33" s="691"/>
      <c r="DJ33" s="691"/>
      <c r="DK33" s="692"/>
      <c r="DL33" s="668">
        <v>1470864</v>
      </c>
      <c r="DM33" s="691"/>
      <c r="DN33" s="691"/>
      <c r="DO33" s="691"/>
      <c r="DP33" s="691"/>
      <c r="DQ33" s="691"/>
      <c r="DR33" s="691"/>
      <c r="DS33" s="691"/>
      <c r="DT33" s="691"/>
      <c r="DU33" s="691"/>
      <c r="DV33" s="692"/>
      <c r="DW33" s="664">
        <v>40.200000000000003</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498237</v>
      </c>
      <c r="S34" s="660"/>
      <c r="T34" s="660"/>
      <c r="U34" s="660"/>
      <c r="V34" s="660"/>
      <c r="W34" s="660"/>
      <c r="X34" s="660"/>
      <c r="Y34" s="661"/>
      <c r="Z34" s="662">
        <v>6.7</v>
      </c>
      <c r="AA34" s="662"/>
      <c r="AB34" s="662"/>
      <c r="AC34" s="662"/>
      <c r="AD34" s="663" t="s">
        <v>183</v>
      </c>
      <c r="AE34" s="663"/>
      <c r="AF34" s="663"/>
      <c r="AG34" s="663"/>
      <c r="AH34" s="663"/>
      <c r="AI34" s="663"/>
      <c r="AJ34" s="663"/>
      <c r="AK34" s="663"/>
      <c r="AL34" s="664" t="s">
        <v>183</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326</v>
      </c>
      <c r="CE34" s="657"/>
      <c r="CF34" s="657"/>
      <c r="CG34" s="657"/>
      <c r="CH34" s="657"/>
      <c r="CI34" s="657"/>
      <c r="CJ34" s="657"/>
      <c r="CK34" s="657"/>
      <c r="CL34" s="657"/>
      <c r="CM34" s="657"/>
      <c r="CN34" s="657"/>
      <c r="CO34" s="657"/>
      <c r="CP34" s="657"/>
      <c r="CQ34" s="658"/>
      <c r="CR34" s="659">
        <v>1548513</v>
      </c>
      <c r="CS34" s="660"/>
      <c r="CT34" s="660"/>
      <c r="CU34" s="660"/>
      <c r="CV34" s="660"/>
      <c r="CW34" s="660"/>
      <c r="CX34" s="660"/>
      <c r="CY34" s="661"/>
      <c r="CZ34" s="664">
        <v>21.5</v>
      </c>
      <c r="DA34" s="689"/>
      <c r="DB34" s="689"/>
      <c r="DC34" s="693"/>
      <c r="DD34" s="668">
        <v>954180</v>
      </c>
      <c r="DE34" s="660"/>
      <c r="DF34" s="660"/>
      <c r="DG34" s="660"/>
      <c r="DH34" s="660"/>
      <c r="DI34" s="660"/>
      <c r="DJ34" s="660"/>
      <c r="DK34" s="661"/>
      <c r="DL34" s="668">
        <v>741225</v>
      </c>
      <c r="DM34" s="660"/>
      <c r="DN34" s="660"/>
      <c r="DO34" s="660"/>
      <c r="DP34" s="660"/>
      <c r="DQ34" s="660"/>
      <c r="DR34" s="660"/>
      <c r="DS34" s="660"/>
      <c r="DT34" s="660"/>
      <c r="DU34" s="660"/>
      <c r="DV34" s="661"/>
      <c r="DW34" s="664">
        <v>20.3</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946784</v>
      </c>
      <c r="S35" s="660"/>
      <c r="T35" s="660"/>
      <c r="U35" s="660"/>
      <c r="V35" s="660"/>
      <c r="W35" s="660"/>
      <c r="X35" s="660"/>
      <c r="Y35" s="661"/>
      <c r="Z35" s="662">
        <v>12.8</v>
      </c>
      <c r="AA35" s="662"/>
      <c r="AB35" s="662"/>
      <c r="AC35" s="662"/>
      <c r="AD35" s="663" t="s">
        <v>239</v>
      </c>
      <c r="AE35" s="663"/>
      <c r="AF35" s="663"/>
      <c r="AG35" s="663"/>
      <c r="AH35" s="663"/>
      <c r="AI35" s="663"/>
      <c r="AJ35" s="663"/>
      <c r="AK35" s="663"/>
      <c r="AL35" s="664" t="s">
        <v>177</v>
      </c>
      <c r="AM35" s="665"/>
      <c r="AN35" s="665"/>
      <c r="AO35" s="666"/>
      <c r="AP35" s="218"/>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74491</v>
      </c>
      <c r="CS35" s="691"/>
      <c r="CT35" s="691"/>
      <c r="CU35" s="691"/>
      <c r="CV35" s="691"/>
      <c r="CW35" s="691"/>
      <c r="CX35" s="691"/>
      <c r="CY35" s="692"/>
      <c r="CZ35" s="664">
        <v>1</v>
      </c>
      <c r="DA35" s="689"/>
      <c r="DB35" s="689"/>
      <c r="DC35" s="693"/>
      <c r="DD35" s="668">
        <v>51469</v>
      </c>
      <c r="DE35" s="691"/>
      <c r="DF35" s="691"/>
      <c r="DG35" s="691"/>
      <c r="DH35" s="691"/>
      <c r="DI35" s="691"/>
      <c r="DJ35" s="691"/>
      <c r="DK35" s="692"/>
      <c r="DL35" s="668">
        <v>22828</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65358</v>
      </c>
      <c r="S36" s="660"/>
      <c r="T36" s="660"/>
      <c r="U36" s="660"/>
      <c r="V36" s="660"/>
      <c r="W36" s="660"/>
      <c r="X36" s="660"/>
      <c r="Y36" s="661"/>
      <c r="Z36" s="662">
        <v>0.9</v>
      </c>
      <c r="AA36" s="662"/>
      <c r="AB36" s="662"/>
      <c r="AC36" s="662"/>
      <c r="AD36" s="663" t="s">
        <v>183</v>
      </c>
      <c r="AE36" s="663"/>
      <c r="AF36" s="663"/>
      <c r="AG36" s="663"/>
      <c r="AH36" s="663"/>
      <c r="AI36" s="663"/>
      <c r="AJ36" s="663"/>
      <c r="AK36" s="663"/>
      <c r="AL36" s="664" t="s">
        <v>239</v>
      </c>
      <c r="AM36" s="665"/>
      <c r="AN36" s="665"/>
      <c r="AO36" s="666"/>
      <c r="AP36" s="218"/>
      <c r="AQ36" s="725" t="s">
        <v>332</v>
      </c>
      <c r="AR36" s="726"/>
      <c r="AS36" s="726"/>
      <c r="AT36" s="726"/>
      <c r="AU36" s="726"/>
      <c r="AV36" s="726"/>
      <c r="AW36" s="726"/>
      <c r="AX36" s="726"/>
      <c r="AY36" s="727"/>
      <c r="AZ36" s="648">
        <v>517633</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1223</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857281</v>
      </c>
      <c r="CS36" s="660"/>
      <c r="CT36" s="660"/>
      <c r="CU36" s="660"/>
      <c r="CV36" s="660"/>
      <c r="CW36" s="660"/>
      <c r="CX36" s="660"/>
      <c r="CY36" s="661"/>
      <c r="CZ36" s="664">
        <v>11.9</v>
      </c>
      <c r="DA36" s="689"/>
      <c r="DB36" s="689"/>
      <c r="DC36" s="693"/>
      <c r="DD36" s="668">
        <v>620172</v>
      </c>
      <c r="DE36" s="660"/>
      <c r="DF36" s="660"/>
      <c r="DG36" s="660"/>
      <c r="DH36" s="660"/>
      <c r="DI36" s="660"/>
      <c r="DJ36" s="660"/>
      <c r="DK36" s="661"/>
      <c r="DL36" s="668">
        <v>423892</v>
      </c>
      <c r="DM36" s="660"/>
      <c r="DN36" s="660"/>
      <c r="DO36" s="660"/>
      <c r="DP36" s="660"/>
      <c r="DQ36" s="660"/>
      <c r="DR36" s="660"/>
      <c r="DS36" s="660"/>
      <c r="DT36" s="660"/>
      <c r="DU36" s="660"/>
      <c r="DV36" s="661"/>
      <c r="DW36" s="664">
        <v>11.6</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277713</v>
      </c>
      <c r="S37" s="660"/>
      <c r="T37" s="660"/>
      <c r="U37" s="660"/>
      <c r="V37" s="660"/>
      <c r="W37" s="660"/>
      <c r="X37" s="660"/>
      <c r="Y37" s="661"/>
      <c r="Z37" s="662">
        <v>3.8</v>
      </c>
      <c r="AA37" s="662"/>
      <c r="AB37" s="662"/>
      <c r="AC37" s="662"/>
      <c r="AD37" s="663">
        <v>6281</v>
      </c>
      <c r="AE37" s="663"/>
      <c r="AF37" s="663"/>
      <c r="AG37" s="663"/>
      <c r="AH37" s="663"/>
      <c r="AI37" s="663"/>
      <c r="AJ37" s="663"/>
      <c r="AK37" s="663"/>
      <c r="AL37" s="664">
        <v>0.2</v>
      </c>
      <c r="AM37" s="665"/>
      <c r="AN37" s="665"/>
      <c r="AO37" s="666"/>
      <c r="AQ37" s="722" t="s">
        <v>336</v>
      </c>
      <c r="AR37" s="723"/>
      <c r="AS37" s="723"/>
      <c r="AT37" s="723"/>
      <c r="AU37" s="723"/>
      <c r="AV37" s="723"/>
      <c r="AW37" s="723"/>
      <c r="AX37" s="723"/>
      <c r="AY37" s="724"/>
      <c r="AZ37" s="659">
        <v>43556</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-4110</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369474</v>
      </c>
      <c r="CS37" s="691"/>
      <c r="CT37" s="691"/>
      <c r="CU37" s="691"/>
      <c r="CV37" s="691"/>
      <c r="CW37" s="691"/>
      <c r="CX37" s="691"/>
      <c r="CY37" s="692"/>
      <c r="CZ37" s="664">
        <v>5.0999999999999996</v>
      </c>
      <c r="DA37" s="689"/>
      <c r="DB37" s="689"/>
      <c r="DC37" s="693"/>
      <c r="DD37" s="668">
        <v>363210</v>
      </c>
      <c r="DE37" s="691"/>
      <c r="DF37" s="691"/>
      <c r="DG37" s="691"/>
      <c r="DH37" s="691"/>
      <c r="DI37" s="691"/>
      <c r="DJ37" s="691"/>
      <c r="DK37" s="692"/>
      <c r="DL37" s="668">
        <v>363210</v>
      </c>
      <c r="DM37" s="691"/>
      <c r="DN37" s="691"/>
      <c r="DO37" s="691"/>
      <c r="DP37" s="691"/>
      <c r="DQ37" s="691"/>
      <c r="DR37" s="691"/>
      <c r="DS37" s="691"/>
      <c r="DT37" s="691"/>
      <c r="DU37" s="691"/>
      <c r="DV37" s="692"/>
      <c r="DW37" s="664">
        <v>9.9</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620761</v>
      </c>
      <c r="S38" s="660"/>
      <c r="T38" s="660"/>
      <c r="U38" s="660"/>
      <c r="V38" s="660"/>
      <c r="W38" s="660"/>
      <c r="X38" s="660"/>
      <c r="Y38" s="661"/>
      <c r="Z38" s="662">
        <v>8.4</v>
      </c>
      <c r="AA38" s="662"/>
      <c r="AB38" s="662"/>
      <c r="AC38" s="662"/>
      <c r="AD38" s="663" t="s">
        <v>183</v>
      </c>
      <c r="AE38" s="663"/>
      <c r="AF38" s="663"/>
      <c r="AG38" s="663"/>
      <c r="AH38" s="663"/>
      <c r="AI38" s="663"/>
      <c r="AJ38" s="663"/>
      <c r="AK38" s="663"/>
      <c r="AL38" s="664" t="s">
        <v>183</v>
      </c>
      <c r="AM38" s="665"/>
      <c r="AN38" s="665"/>
      <c r="AO38" s="666"/>
      <c r="AQ38" s="722" t="s">
        <v>340</v>
      </c>
      <c r="AR38" s="723"/>
      <c r="AS38" s="723"/>
      <c r="AT38" s="723"/>
      <c r="AU38" s="723"/>
      <c r="AV38" s="723"/>
      <c r="AW38" s="723"/>
      <c r="AX38" s="723"/>
      <c r="AY38" s="724"/>
      <c r="AZ38" s="659">
        <v>39884</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932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474077</v>
      </c>
      <c r="CS38" s="660"/>
      <c r="CT38" s="660"/>
      <c r="CU38" s="660"/>
      <c r="CV38" s="660"/>
      <c r="CW38" s="660"/>
      <c r="CX38" s="660"/>
      <c r="CY38" s="661"/>
      <c r="CZ38" s="664">
        <v>6.6</v>
      </c>
      <c r="DA38" s="689"/>
      <c r="DB38" s="689"/>
      <c r="DC38" s="693"/>
      <c r="DD38" s="668">
        <v>399035</v>
      </c>
      <c r="DE38" s="660"/>
      <c r="DF38" s="660"/>
      <c r="DG38" s="660"/>
      <c r="DH38" s="660"/>
      <c r="DI38" s="660"/>
      <c r="DJ38" s="660"/>
      <c r="DK38" s="661"/>
      <c r="DL38" s="668">
        <v>282919</v>
      </c>
      <c r="DM38" s="660"/>
      <c r="DN38" s="660"/>
      <c r="DO38" s="660"/>
      <c r="DP38" s="660"/>
      <c r="DQ38" s="660"/>
      <c r="DR38" s="660"/>
      <c r="DS38" s="660"/>
      <c r="DT38" s="660"/>
      <c r="DU38" s="660"/>
      <c r="DV38" s="661"/>
      <c r="DW38" s="664">
        <v>7.7</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183</v>
      </c>
      <c r="S39" s="660"/>
      <c r="T39" s="660"/>
      <c r="U39" s="660"/>
      <c r="V39" s="660"/>
      <c r="W39" s="660"/>
      <c r="X39" s="660"/>
      <c r="Y39" s="661"/>
      <c r="Z39" s="662" t="s">
        <v>239</v>
      </c>
      <c r="AA39" s="662"/>
      <c r="AB39" s="662"/>
      <c r="AC39" s="662"/>
      <c r="AD39" s="663" t="s">
        <v>183</v>
      </c>
      <c r="AE39" s="663"/>
      <c r="AF39" s="663"/>
      <c r="AG39" s="663"/>
      <c r="AH39" s="663"/>
      <c r="AI39" s="663"/>
      <c r="AJ39" s="663"/>
      <c r="AK39" s="663"/>
      <c r="AL39" s="664" t="s">
        <v>177</v>
      </c>
      <c r="AM39" s="665"/>
      <c r="AN39" s="665"/>
      <c r="AO39" s="666"/>
      <c r="AQ39" s="722" t="s">
        <v>344</v>
      </c>
      <c r="AR39" s="723"/>
      <c r="AS39" s="723"/>
      <c r="AT39" s="723"/>
      <c r="AU39" s="723"/>
      <c r="AV39" s="723"/>
      <c r="AW39" s="723"/>
      <c r="AX39" s="723"/>
      <c r="AY39" s="724"/>
      <c r="AZ39" s="659" t="s">
        <v>183</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1581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670450</v>
      </c>
      <c r="CS39" s="691"/>
      <c r="CT39" s="691"/>
      <c r="CU39" s="691"/>
      <c r="CV39" s="691"/>
      <c r="CW39" s="691"/>
      <c r="CX39" s="691"/>
      <c r="CY39" s="692"/>
      <c r="CZ39" s="664">
        <v>9.3000000000000007</v>
      </c>
      <c r="DA39" s="689"/>
      <c r="DB39" s="689"/>
      <c r="DC39" s="693"/>
      <c r="DD39" s="668">
        <v>173853</v>
      </c>
      <c r="DE39" s="691"/>
      <c r="DF39" s="691"/>
      <c r="DG39" s="691"/>
      <c r="DH39" s="691"/>
      <c r="DI39" s="691"/>
      <c r="DJ39" s="691"/>
      <c r="DK39" s="692"/>
      <c r="DL39" s="668" t="s">
        <v>183</v>
      </c>
      <c r="DM39" s="691"/>
      <c r="DN39" s="691"/>
      <c r="DO39" s="691"/>
      <c r="DP39" s="691"/>
      <c r="DQ39" s="691"/>
      <c r="DR39" s="691"/>
      <c r="DS39" s="691"/>
      <c r="DT39" s="691"/>
      <c r="DU39" s="691"/>
      <c r="DV39" s="692"/>
      <c r="DW39" s="664" t="s">
        <v>183</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33461</v>
      </c>
      <c r="S40" s="660"/>
      <c r="T40" s="660"/>
      <c r="U40" s="660"/>
      <c r="V40" s="660"/>
      <c r="W40" s="660"/>
      <c r="X40" s="660"/>
      <c r="Y40" s="661"/>
      <c r="Z40" s="662">
        <v>0.5</v>
      </c>
      <c r="AA40" s="662"/>
      <c r="AB40" s="662"/>
      <c r="AC40" s="662"/>
      <c r="AD40" s="663" t="s">
        <v>239</v>
      </c>
      <c r="AE40" s="663"/>
      <c r="AF40" s="663"/>
      <c r="AG40" s="663"/>
      <c r="AH40" s="663"/>
      <c r="AI40" s="663"/>
      <c r="AJ40" s="663"/>
      <c r="AK40" s="663"/>
      <c r="AL40" s="664" t="s">
        <v>239</v>
      </c>
      <c r="AM40" s="665"/>
      <c r="AN40" s="665"/>
      <c r="AO40" s="666"/>
      <c r="AQ40" s="722" t="s">
        <v>348</v>
      </c>
      <c r="AR40" s="723"/>
      <c r="AS40" s="723"/>
      <c r="AT40" s="723"/>
      <c r="AU40" s="723"/>
      <c r="AV40" s="723"/>
      <c r="AW40" s="723"/>
      <c r="AX40" s="723"/>
      <c r="AY40" s="724"/>
      <c r="AZ40" s="659" t="s">
        <v>183</v>
      </c>
      <c r="BA40" s="660"/>
      <c r="BB40" s="660"/>
      <c r="BC40" s="660"/>
      <c r="BD40" s="691"/>
      <c r="BE40" s="691"/>
      <c r="BF40" s="714"/>
      <c r="BG40" s="707" t="s">
        <v>349</v>
      </c>
      <c r="BH40" s="708"/>
      <c r="BI40" s="708"/>
      <c r="BJ40" s="708"/>
      <c r="BK40" s="708"/>
      <c r="BL40" s="219"/>
      <c r="BM40" s="657" t="s">
        <v>350</v>
      </c>
      <c r="BN40" s="657"/>
      <c r="BO40" s="657"/>
      <c r="BP40" s="657"/>
      <c r="BQ40" s="657"/>
      <c r="BR40" s="657"/>
      <c r="BS40" s="657"/>
      <c r="BT40" s="657"/>
      <c r="BU40" s="658"/>
      <c r="BV40" s="659">
        <v>105</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t="s">
        <v>183</v>
      </c>
      <c r="CS40" s="660"/>
      <c r="CT40" s="660"/>
      <c r="CU40" s="660"/>
      <c r="CV40" s="660"/>
      <c r="CW40" s="660"/>
      <c r="CX40" s="660"/>
      <c r="CY40" s="661"/>
      <c r="CZ40" s="664" t="s">
        <v>183</v>
      </c>
      <c r="DA40" s="689"/>
      <c r="DB40" s="689"/>
      <c r="DC40" s="693"/>
      <c r="DD40" s="668" t="s">
        <v>239</v>
      </c>
      <c r="DE40" s="660"/>
      <c r="DF40" s="660"/>
      <c r="DG40" s="660"/>
      <c r="DH40" s="660"/>
      <c r="DI40" s="660"/>
      <c r="DJ40" s="660"/>
      <c r="DK40" s="661"/>
      <c r="DL40" s="668" t="s">
        <v>183</v>
      </c>
      <c r="DM40" s="660"/>
      <c r="DN40" s="660"/>
      <c r="DO40" s="660"/>
      <c r="DP40" s="660"/>
      <c r="DQ40" s="660"/>
      <c r="DR40" s="660"/>
      <c r="DS40" s="660"/>
      <c r="DT40" s="660"/>
      <c r="DU40" s="660"/>
      <c r="DV40" s="661"/>
      <c r="DW40" s="664" t="s">
        <v>183</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7394184</v>
      </c>
      <c r="S41" s="732"/>
      <c r="T41" s="732"/>
      <c r="U41" s="732"/>
      <c r="V41" s="732"/>
      <c r="W41" s="732"/>
      <c r="X41" s="732"/>
      <c r="Y41" s="736"/>
      <c r="Z41" s="737">
        <v>100</v>
      </c>
      <c r="AA41" s="737"/>
      <c r="AB41" s="737"/>
      <c r="AC41" s="737"/>
      <c r="AD41" s="738">
        <v>3625544</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95149</v>
      </c>
      <c r="BA41" s="660"/>
      <c r="BB41" s="660"/>
      <c r="BC41" s="660"/>
      <c r="BD41" s="691"/>
      <c r="BE41" s="691"/>
      <c r="BF41" s="714"/>
      <c r="BG41" s="707"/>
      <c r="BH41" s="708"/>
      <c r="BI41" s="708"/>
      <c r="BJ41" s="708"/>
      <c r="BK41" s="708"/>
      <c r="BL41" s="219"/>
      <c r="BM41" s="657" t="s">
        <v>354</v>
      </c>
      <c r="BN41" s="657"/>
      <c r="BO41" s="657"/>
      <c r="BP41" s="657"/>
      <c r="BQ41" s="657"/>
      <c r="BR41" s="657"/>
      <c r="BS41" s="657"/>
      <c r="BT41" s="657"/>
      <c r="BU41" s="658"/>
      <c r="BV41" s="659" t="s">
        <v>183</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183</v>
      </c>
      <c r="DA41" s="689"/>
      <c r="DB41" s="689"/>
      <c r="DC41" s="693"/>
      <c r="DD41" s="668" t="s">
        <v>183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339044</v>
      </c>
      <c r="BA42" s="732"/>
      <c r="BB42" s="732"/>
      <c r="BC42" s="732"/>
      <c r="BD42" s="718"/>
      <c r="BE42" s="718"/>
      <c r="BF42" s="720"/>
      <c r="BG42" s="709"/>
      <c r="BH42" s="710"/>
      <c r="BI42" s="710"/>
      <c r="BJ42" s="710"/>
      <c r="BK42" s="710"/>
      <c r="BL42" s="220"/>
      <c r="BM42" s="681" t="s">
        <v>357</v>
      </c>
      <c r="BN42" s="681"/>
      <c r="BO42" s="681"/>
      <c r="BP42" s="681"/>
      <c r="BQ42" s="681"/>
      <c r="BR42" s="681"/>
      <c r="BS42" s="681"/>
      <c r="BT42" s="681"/>
      <c r="BU42" s="682"/>
      <c r="BV42" s="731">
        <v>337</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998068</v>
      </c>
      <c r="CS42" s="691"/>
      <c r="CT42" s="691"/>
      <c r="CU42" s="691"/>
      <c r="CV42" s="691"/>
      <c r="CW42" s="691"/>
      <c r="CX42" s="691"/>
      <c r="CY42" s="692"/>
      <c r="CZ42" s="664">
        <v>13.9</v>
      </c>
      <c r="DA42" s="689"/>
      <c r="DB42" s="689"/>
      <c r="DC42" s="693"/>
      <c r="DD42" s="668">
        <v>106327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0" t="s">
        <v>359</v>
      </c>
      <c r="CD43" s="656" t="s">
        <v>360</v>
      </c>
      <c r="CE43" s="657"/>
      <c r="CF43" s="657"/>
      <c r="CG43" s="657"/>
      <c r="CH43" s="657"/>
      <c r="CI43" s="657"/>
      <c r="CJ43" s="657"/>
      <c r="CK43" s="657"/>
      <c r="CL43" s="657"/>
      <c r="CM43" s="657"/>
      <c r="CN43" s="657"/>
      <c r="CO43" s="657"/>
      <c r="CP43" s="657"/>
      <c r="CQ43" s="658"/>
      <c r="CR43" s="659">
        <v>26710</v>
      </c>
      <c r="CS43" s="691"/>
      <c r="CT43" s="691"/>
      <c r="CU43" s="691"/>
      <c r="CV43" s="691"/>
      <c r="CW43" s="691"/>
      <c r="CX43" s="691"/>
      <c r="CY43" s="692"/>
      <c r="CZ43" s="664">
        <v>0.4</v>
      </c>
      <c r="DA43" s="689"/>
      <c r="DB43" s="689"/>
      <c r="DC43" s="693"/>
      <c r="DD43" s="668">
        <v>26710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998068</v>
      </c>
      <c r="CS44" s="660"/>
      <c r="CT44" s="660"/>
      <c r="CU44" s="660"/>
      <c r="CV44" s="660"/>
      <c r="CW44" s="660"/>
      <c r="CX44" s="660"/>
      <c r="CY44" s="661"/>
      <c r="CZ44" s="664">
        <v>13.9</v>
      </c>
      <c r="DA44" s="665"/>
      <c r="DB44" s="665"/>
      <c r="DC44" s="671"/>
      <c r="DD44" s="668">
        <v>106327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304168</v>
      </c>
      <c r="CS45" s="691"/>
      <c r="CT45" s="691"/>
      <c r="CU45" s="691"/>
      <c r="CV45" s="691"/>
      <c r="CW45" s="691"/>
      <c r="CX45" s="691"/>
      <c r="CY45" s="692"/>
      <c r="CZ45" s="664">
        <v>4.2</v>
      </c>
      <c r="DA45" s="689"/>
      <c r="DB45" s="689"/>
      <c r="DC45" s="693"/>
      <c r="DD45" s="668">
        <v>39161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1"/>
      <c r="CD46" s="697"/>
      <c r="CE46" s="698"/>
      <c r="CF46" s="656" t="s">
        <v>365</v>
      </c>
      <c r="CG46" s="657"/>
      <c r="CH46" s="657"/>
      <c r="CI46" s="657"/>
      <c r="CJ46" s="657"/>
      <c r="CK46" s="657"/>
      <c r="CL46" s="657"/>
      <c r="CM46" s="657"/>
      <c r="CN46" s="657"/>
      <c r="CO46" s="657"/>
      <c r="CP46" s="657"/>
      <c r="CQ46" s="658"/>
      <c r="CR46" s="659">
        <v>672631</v>
      </c>
      <c r="CS46" s="660"/>
      <c r="CT46" s="660"/>
      <c r="CU46" s="660"/>
      <c r="CV46" s="660"/>
      <c r="CW46" s="660"/>
      <c r="CX46" s="660"/>
      <c r="CY46" s="661"/>
      <c r="CZ46" s="664">
        <v>9.4</v>
      </c>
      <c r="DA46" s="665"/>
      <c r="DB46" s="665"/>
      <c r="DC46" s="671"/>
      <c r="DD46" s="668">
        <v>65927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1"/>
      <c r="CD47" s="697"/>
      <c r="CE47" s="698"/>
      <c r="CF47" s="656" t="s">
        <v>366</v>
      </c>
      <c r="CG47" s="657"/>
      <c r="CH47" s="657"/>
      <c r="CI47" s="657"/>
      <c r="CJ47" s="657"/>
      <c r="CK47" s="657"/>
      <c r="CL47" s="657"/>
      <c r="CM47" s="657"/>
      <c r="CN47" s="657"/>
      <c r="CO47" s="657"/>
      <c r="CP47" s="657"/>
      <c r="CQ47" s="658"/>
      <c r="CR47" s="659" t="s">
        <v>177</v>
      </c>
      <c r="CS47" s="691"/>
      <c r="CT47" s="691"/>
      <c r="CU47" s="691"/>
      <c r="CV47" s="691"/>
      <c r="CW47" s="691"/>
      <c r="CX47" s="691"/>
      <c r="CY47" s="692"/>
      <c r="CZ47" s="664" t="s">
        <v>177</v>
      </c>
      <c r="DA47" s="689"/>
      <c r="DB47" s="689"/>
      <c r="DC47" s="693"/>
      <c r="DD47" s="668" t="s">
        <v>183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1"/>
      <c r="CD48" s="699"/>
      <c r="CE48" s="700"/>
      <c r="CF48" s="656" t="s">
        <v>367</v>
      </c>
      <c r="CG48" s="657"/>
      <c r="CH48" s="657"/>
      <c r="CI48" s="657"/>
      <c r="CJ48" s="657"/>
      <c r="CK48" s="657"/>
      <c r="CL48" s="657"/>
      <c r="CM48" s="657"/>
      <c r="CN48" s="657"/>
      <c r="CO48" s="657"/>
      <c r="CP48" s="657"/>
      <c r="CQ48" s="658"/>
      <c r="CR48" s="659" t="s">
        <v>177</v>
      </c>
      <c r="CS48" s="660"/>
      <c r="CT48" s="660"/>
      <c r="CU48" s="660"/>
      <c r="CV48" s="660"/>
      <c r="CW48" s="660"/>
      <c r="CX48" s="660"/>
      <c r="CY48" s="661"/>
      <c r="CZ48" s="664" t="s">
        <v>177</v>
      </c>
      <c r="DA48" s="665"/>
      <c r="DB48" s="665"/>
      <c r="DC48" s="671"/>
      <c r="DD48" s="668" t="s">
        <v>177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1"/>
      <c r="CD49" s="680" t="s">
        <v>368</v>
      </c>
      <c r="CE49" s="681"/>
      <c r="CF49" s="681"/>
      <c r="CG49" s="681"/>
      <c r="CH49" s="681"/>
      <c r="CI49" s="681"/>
      <c r="CJ49" s="681"/>
      <c r="CK49" s="681"/>
      <c r="CL49" s="681"/>
      <c r="CM49" s="681"/>
      <c r="CN49" s="681"/>
      <c r="CO49" s="681"/>
      <c r="CP49" s="681"/>
      <c r="CQ49" s="682"/>
      <c r="CR49" s="731">
        <v>7189505</v>
      </c>
      <c r="CS49" s="718"/>
      <c r="CT49" s="718"/>
      <c r="CU49" s="718"/>
      <c r="CV49" s="718"/>
      <c r="CW49" s="718"/>
      <c r="CX49" s="718"/>
      <c r="CY49" s="747"/>
      <c r="CZ49" s="739">
        <v>100</v>
      </c>
      <c r="DA49" s="748"/>
      <c r="DB49" s="748"/>
      <c r="DC49" s="749"/>
      <c r="DD49" s="750">
        <v>4247195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2NFQHY8syKmaW2i6qbLitXcgZPbQSLgIfVj0CRJ5dzGJNuMaOAuBHuNuwuMI2hVT3/p3LsK/J24xB4fgboGVQ==" saltValue="o2DZ5aoeOXXTzaZpcaSx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5" zoomScale="50" zoomScaleNormal="5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370</v>
      </c>
      <c r="DK2" s="759"/>
      <c r="DL2" s="759"/>
      <c r="DM2" s="759"/>
      <c r="DN2" s="759"/>
      <c r="DO2" s="760"/>
      <c r="DP2" s="224"/>
      <c r="DQ2" s="758" t="s">
        <v>371</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28"/>
      <c r="BA5" s="228"/>
      <c r="BB5" s="228"/>
      <c r="BC5" s="228"/>
      <c r="BD5" s="228"/>
      <c r="BE5" s="229"/>
      <c r="BF5" s="229"/>
      <c r="BG5" s="229"/>
      <c r="BH5" s="229"/>
      <c r="BI5" s="229"/>
      <c r="BJ5" s="229"/>
      <c r="BK5" s="229"/>
      <c r="BL5" s="229"/>
      <c r="BM5" s="229"/>
      <c r="BN5" s="229"/>
      <c r="BO5" s="229"/>
      <c r="BP5" s="229"/>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15">
      <c r="A7" s="232">
        <v>1</v>
      </c>
      <c r="B7" s="785" t="s">
        <v>391</v>
      </c>
      <c r="C7" s="786"/>
      <c r="D7" s="786"/>
      <c r="E7" s="786"/>
      <c r="F7" s="786"/>
      <c r="G7" s="786"/>
      <c r="H7" s="786"/>
      <c r="I7" s="786"/>
      <c r="J7" s="786"/>
      <c r="K7" s="786"/>
      <c r="L7" s="786"/>
      <c r="M7" s="786"/>
      <c r="N7" s="786"/>
      <c r="O7" s="786"/>
      <c r="P7" s="787"/>
      <c r="Q7" s="788">
        <v>7394</v>
      </c>
      <c r="R7" s="789"/>
      <c r="S7" s="789"/>
      <c r="T7" s="789"/>
      <c r="U7" s="789"/>
      <c r="V7" s="789">
        <v>7190</v>
      </c>
      <c r="W7" s="789"/>
      <c r="X7" s="789"/>
      <c r="Y7" s="789"/>
      <c r="Z7" s="789"/>
      <c r="AA7" s="789">
        <v>205</v>
      </c>
      <c r="AB7" s="789"/>
      <c r="AC7" s="789"/>
      <c r="AD7" s="789"/>
      <c r="AE7" s="790"/>
      <c r="AF7" s="791">
        <v>201</v>
      </c>
      <c r="AG7" s="792"/>
      <c r="AH7" s="792"/>
      <c r="AI7" s="792"/>
      <c r="AJ7" s="793"/>
      <c r="AK7" s="794">
        <v>947</v>
      </c>
      <c r="AL7" s="795"/>
      <c r="AM7" s="795"/>
      <c r="AN7" s="795"/>
      <c r="AO7" s="795"/>
      <c r="AP7" s="795">
        <v>8349</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0"/>
    </row>
    <row r="8" spans="1:131" s="231" customFormat="1" ht="26.25" customHeight="1" x14ac:dyDescent="0.15">
      <c r="A8" s="234">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0"/>
    </row>
    <row r="9" spans="1:131" s="231" customFormat="1" ht="26.25" customHeight="1" x14ac:dyDescent="0.15">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0"/>
    </row>
    <row r="10" spans="1:131" s="231" customFormat="1" ht="26.25" customHeight="1" x14ac:dyDescent="0.15">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0"/>
    </row>
    <row r="11" spans="1:131" s="231" customFormat="1" ht="26.25" customHeight="1" x14ac:dyDescent="0.15">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15">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15">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15">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15">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15">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15">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15">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15">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15">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15">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
      <c r="A23" s="236" t="s">
        <v>393</v>
      </c>
      <c r="B23" s="825" t="s">
        <v>394</v>
      </c>
      <c r="C23" s="826"/>
      <c r="D23" s="826"/>
      <c r="E23" s="826"/>
      <c r="F23" s="826"/>
      <c r="G23" s="826"/>
      <c r="H23" s="826"/>
      <c r="I23" s="826"/>
      <c r="J23" s="826"/>
      <c r="K23" s="826"/>
      <c r="L23" s="826"/>
      <c r="M23" s="826"/>
      <c r="N23" s="826"/>
      <c r="O23" s="826"/>
      <c r="P23" s="827"/>
      <c r="Q23" s="828">
        <f>IF(SUM(Q7:U22)=0,"-",SUM(Q7:U22))</f>
        <v>7394</v>
      </c>
      <c r="R23" s="829"/>
      <c r="S23" s="829"/>
      <c r="T23" s="829"/>
      <c r="U23" s="829"/>
      <c r="V23" s="829">
        <f t="shared" ref="V23" si="0">IF(SUM(V7:Z22)=0,"-",SUM(V7:Z22))</f>
        <v>7190</v>
      </c>
      <c r="W23" s="829"/>
      <c r="X23" s="829"/>
      <c r="Y23" s="829"/>
      <c r="Z23" s="829"/>
      <c r="AA23" s="829">
        <f t="shared" ref="AA23" si="1">IF(SUM(AA7:AE22)=0,"-",SUM(AA7:AE22))</f>
        <v>205</v>
      </c>
      <c r="AB23" s="829"/>
      <c r="AC23" s="829"/>
      <c r="AD23" s="829"/>
      <c r="AE23" s="830"/>
      <c r="AF23" s="831">
        <f t="shared" ref="AF23" si="2">IF(SUM(AF7:AJ22)=0,"-",SUM(AF7:AJ22))</f>
        <v>201</v>
      </c>
      <c r="AG23" s="829"/>
      <c r="AH23" s="829"/>
      <c r="AI23" s="829"/>
      <c r="AJ23" s="832"/>
      <c r="AK23" s="833"/>
      <c r="AL23" s="834"/>
      <c r="AM23" s="834"/>
      <c r="AN23" s="834"/>
      <c r="AO23" s="834"/>
      <c r="AP23" s="829">
        <f t="shared" ref="AP23" si="3">IF(SUM(AP7:AT22)=0,"-",SUM(AP7:AT22))</f>
        <v>8349</v>
      </c>
      <c r="AQ23" s="829"/>
      <c r="AR23" s="829"/>
      <c r="AS23" s="829"/>
      <c r="AT23" s="829"/>
      <c r="AU23" s="845"/>
      <c r="AV23" s="845"/>
      <c r="AW23" s="845"/>
      <c r="AX23" s="845"/>
      <c r="AY23" s="846"/>
      <c r="AZ23" s="847" t="s">
        <v>509</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15">
      <c r="A28" s="238">
        <v>1</v>
      </c>
      <c r="B28" s="785" t="s">
        <v>405</v>
      </c>
      <c r="C28" s="786"/>
      <c r="D28" s="786"/>
      <c r="E28" s="786"/>
      <c r="F28" s="786"/>
      <c r="G28" s="786"/>
      <c r="H28" s="786"/>
      <c r="I28" s="786"/>
      <c r="J28" s="786"/>
      <c r="K28" s="786"/>
      <c r="L28" s="786"/>
      <c r="M28" s="786"/>
      <c r="N28" s="786"/>
      <c r="O28" s="786"/>
      <c r="P28" s="787"/>
      <c r="Q28" s="858">
        <v>811</v>
      </c>
      <c r="R28" s="859"/>
      <c r="S28" s="859"/>
      <c r="T28" s="859"/>
      <c r="U28" s="859"/>
      <c r="V28" s="859">
        <v>810</v>
      </c>
      <c r="W28" s="859"/>
      <c r="X28" s="859"/>
      <c r="Y28" s="859"/>
      <c r="Z28" s="859"/>
      <c r="AA28" s="859">
        <v>1</v>
      </c>
      <c r="AB28" s="859"/>
      <c r="AC28" s="859"/>
      <c r="AD28" s="859"/>
      <c r="AE28" s="860"/>
      <c r="AF28" s="861">
        <v>1</v>
      </c>
      <c r="AG28" s="859"/>
      <c r="AH28" s="859"/>
      <c r="AI28" s="859"/>
      <c r="AJ28" s="862"/>
      <c r="AK28" s="863">
        <v>80</v>
      </c>
      <c r="AL28" s="864"/>
      <c r="AM28" s="864"/>
      <c r="AN28" s="864"/>
      <c r="AO28" s="864"/>
      <c r="AP28" s="864" t="s">
        <v>573</v>
      </c>
      <c r="AQ28" s="864"/>
      <c r="AR28" s="864"/>
      <c r="AS28" s="864"/>
      <c r="AT28" s="864"/>
      <c r="AU28" s="864" t="s">
        <v>573</v>
      </c>
      <c r="AV28" s="864"/>
      <c r="AW28" s="864"/>
      <c r="AX28" s="864"/>
      <c r="AY28" s="864"/>
      <c r="AZ28" s="865" t="s">
        <v>573</v>
      </c>
      <c r="BA28" s="865"/>
      <c r="BB28" s="865"/>
      <c r="BC28" s="865"/>
      <c r="BD28" s="865"/>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15">
      <c r="A29" s="238">
        <v>2</v>
      </c>
      <c r="B29" s="816" t="s">
        <v>406</v>
      </c>
      <c r="C29" s="817"/>
      <c r="D29" s="817"/>
      <c r="E29" s="817"/>
      <c r="F29" s="817"/>
      <c r="G29" s="817"/>
      <c r="H29" s="817"/>
      <c r="I29" s="817"/>
      <c r="J29" s="817"/>
      <c r="K29" s="817"/>
      <c r="L29" s="817"/>
      <c r="M29" s="817"/>
      <c r="N29" s="817"/>
      <c r="O29" s="817"/>
      <c r="P29" s="818"/>
      <c r="Q29" s="819">
        <v>123</v>
      </c>
      <c r="R29" s="820"/>
      <c r="S29" s="820"/>
      <c r="T29" s="820"/>
      <c r="U29" s="820"/>
      <c r="V29" s="820">
        <v>122</v>
      </c>
      <c r="W29" s="820"/>
      <c r="X29" s="820"/>
      <c r="Y29" s="820"/>
      <c r="Z29" s="820"/>
      <c r="AA29" s="820">
        <v>1</v>
      </c>
      <c r="AB29" s="820"/>
      <c r="AC29" s="820"/>
      <c r="AD29" s="820"/>
      <c r="AE29" s="821"/>
      <c r="AF29" s="822">
        <v>1</v>
      </c>
      <c r="AG29" s="823"/>
      <c r="AH29" s="823"/>
      <c r="AI29" s="823"/>
      <c r="AJ29" s="824"/>
      <c r="AK29" s="870">
        <v>26</v>
      </c>
      <c r="AL29" s="866"/>
      <c r="AM29" s="866"/>
      <c r="AN29" s="866"/>
      <c r="AO29" s="866"/>
      <c r="AP29" s="866" t="s">
        <v>573</v>
      </c>
      <c r="AQ29" s="866"/>
      <c r="AR29" s="866"/>
      <c r="AS29" s="866"/>
      <c r="AT29" s="866"/>
      <c r="AU29" s="866" t="s">
        <v>573</v>
      </c>
      <c r="AV29" s="866"/>
      <c r="AW29" s="866"/>
      <c r="AX29" s="866"/>
      <c r="AY29" s="866"/>
      <c r="AZ29" s="867" t="s">
        <v>573</v>
      </c>
      <c r="BA29" s="867"/>
      <c r="BB29" s="867"/>
      <c r="BC29" s="867"/>
      <c r="BD29" s="867"/>
      <c r="BE29" s="868"/>
      <c r="BF29" s="868"/>
      <c r="BG29" s="868"/>
      <c r="BH29" s="868"/>
      <c r="BI29" s="869"/>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15">
      <c r="A30" s="238">
        <v>3</v>
      </c>
      <c r="B30" s="816" t="s">
        <v>407</v>
      </c>
      <c r="C30" s="817"/>
      <c r="D30" s="817"/>
      <c r="E30" s="817"/>
      <c r="F30" s="817"/>
      <c r="G30" s="817"/>
      <c r="H30" s="817"/>
      <c r="I30" s="817"/>
      <c r="J30" s="817"/>
      <c r="K30" s="817"/>
      <c r="L30" s="817"/>
      <c r="M30" s="817"/>
      <c r="N30" s="817"/>
      <c r="O30" s="817"/>
      <c r="P30" s="818"/>
      <c r="Q30" s="819">
        <v>246</v>
      </c>
      <c r="R30" s="820"/>
      <c r="S30" s="820"/>
      <c r="T30" s="820"/>
      <c r="U30" s="820"/>
      <c r="V30" s="820">
        <v>246</v>
      </c>
      <c r="W30" s="820"/>
      <c r="X30" s="820"/>
      <c r="Y30" s="820"/>
      <c r="Z30" s="820"/>
      <c r="AA30" s="820" t="s">
        <v>573</v>
      </c>
      <c r="AB30" s="820"/>
      <c r="AC30" s="820"/>
      <c r="AD30" s="820"/>
      <c r="AE30" s="821"/>
      <c r="AF30" s="822" t="s">
        <v>131</v>
      </c>
      <c r="AG30" s="823"/>
      <c r="AH30" s="823"/>
      <c r="AI30" s="823"/>
      <c r="AJ30" s="824"/>
      <c r="AK30" s="870">
        <v>41</v>
      </c>
      <c r="AL30" s="866"/>
      <c r="AM30" s="866"/>
      <c r="AN30" s="866"/>
      <c r="AO30" s="866"/>
      <c r="AP30" s="866" t="s">
        <v>573</v>
      </c>
      <c r="AQ30" s="866"/>
      <c r="AR30" s="866"/>
      <c r="AS30" s="866"/>
      <c r="AT30" s="866"/>
      <c r="AU30" s="866" t="s">
        <v>573</v>
      </c>
      <c r="AV30" s="866"/>
      <c r="AW30" s="866"/>
      <c r="AX30" s="866"/>
      <c r="AY30" s="866"/>
      <c r="AZ30" s="867" t="s">
        <v>573</v>
      </c>
      <c r="BA30" s="867"/>
      <c r="BB30" s="867"/>
      <c r="BC30" s="867"/>
      <c r="BD30" s="867"/>
      <c r="BE30" s="868"/>
      <c r="BF30" s="868"/>
      <c r="BG30" s="868"/>
      <c r="BH30" s="868"/>
      <c r="BI30" s="869"/>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15">
      <c r="A31" s="238">
        <v>4</v>
      </c>
      <c r="B31" s="816" t="s">
        <v>409</v>
      </c>
      <c r="C31" s="817"/>
      <c r="D31" s="817"/>
      <c r="E31" s="817"/>
      <c r="F31" s="817"/>
      <c r="G31" s="817"/>
      <c r="H31" s="817"/>
      <c r="I31" s="817"/>
      <c r="J31" s="817"/>
      <c r="K31" s="817"/>
      <c r="L31" s="817"/>
      <c r="M31" s="817"/>
      <c r="N31" s="817"/>
      <c r="O31" s="817"/>
      <c r="P31" s="818"/>
      <c r="Q31" s="819">
        <v>1161</v>
      </c>
      <c r="R31" s="820"/>
      <c r="S31" s="820"/>
      <c r="T31" s="820"/>
      <c r="U31" s="820"/>
      <c r="V31" s="820">
        <v>1117</v>
      </c>
      <c r="W31" s="820"/>
      <c r="X31" s="820"/>
      <c r="Y31" s="820"/>
      <c r="Z31" s="820"/>
      <c r="AA31" s="820">
        <v>44</v>
      </c>
      <c r="AB31" s="820"/>
      <c r="AC31" s="820"/>
      <c r="AD31" s="820"/>
      <c r="AE31" s="821"/>
      <c r="AF31" s="822">
        <v>44</v>
      </c>
      <c r="AG31" s="823"/>
      <c r="AH31" s="823"/>
      <c r="AI31" s="823"/>
      <c r="AJ31" s="824"/>
      <c r="AK31" s="870">
        <v>183</v>
      </c>
      <c r="AL31" s="866"/>
      <c r="AM31" s="866"/>
      <c r="AN31" s="866"/>
      <c r="AO31" s="866"/>
      <c r="AP31" s="866" t="s">
        <v>573</v>
      </c>
      <c r="AQ31" s="866"/>
      <c r="AR31" s="866"/>
      <c r="AS31" s="866"/>
      <c r="AT31" s="866"/>
      <c r="AU31" s="866" t="s">
        <v>573</v>
      </c>
      <c r="AV31" s="866"/>
      <c r="AW31" s="866"/>
      <c r="AX31" s="866"/>
      <c r="AY31" s="866"/>
      <c r="AZ31" s="867" t="s">
        <v>573</v>
      </c>
      <c r="BA31" s="867"/>
      <c r="BB31" s="867"/>
      <c r="BC31" s="867"/>
      <c r="BD31" s="867"/>
      <c r="BE31" s="868"/>
      <c r="BF31" s="868"/>
      <c r="BG31" s="868"/>
      <c r="BH31" s="868"/>
      <c r="BI31" s="869"/>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15">
      <c r="A32" s="238">
        <v>5</v>
      </c>
      <c r="B32" s="816" t="s">
        <v>410</v>
      </c>
      <c r="C32" s="817"/>
      <c r="D32" s="817"/>
      <c r="E32" s="817"/>
      <c r="F32" s="817"/>
      <c r="G32" s="817"/>
      <c r="H32" s="817"/>
      <c r="I32" s="817"/>
      <c r="J32" s="817"/>
      <c r="K32" s="817"/>
      <c r="L32" s="817"/>
      <c r="M32" s="817"/>
      <c r="N32" s="817"/>
      <c r="O32" s="817"/>
      <c r="P32" s="818"/>
      <c r="Q32" s="819">
        <v>282</v>
      </c>
      <c r="R32" s="820"/>
      <c r="S32" s="820"/>
      <c r="T32" s="820"/>
      <c r="U32" s="820"/>
      <c r="V32" s="820">
        <v>8</v>
      </c>
      <c r="W32" s="820"/>
      <c r="X32" s="820"/>
      <c r="Y32" s="820"/>
      <c r="Z32" s="820"/>
      <c r="AA32" s="820">
        <v>274</v>
      </c>
      <c r="AB32" s="820"/>
      <c r="AC32" s="820"/>
      <c r="AD32" s="820"/>
      <c r="AE32" s="821"/>
      <c r="AF32" s="822">
        <v>274</v>
      </c>
      <c r="AG32" s="823"/>
      <c r="AH32" s="823"/>
      <c r="AI32" s="823"/>
      <c r="AJ32" s="824"/>
      <c r="AK32" s="870">
        <v>44</v>
      </c>
      <c r="AL32" s="866"/>
      <c r="AM32" s="866"/>
      <c r="AN32" s="866"/>
      <c r="AO32" s="866"/>
      <c r="AP32" s="866">
        <v>1074</v>
      </c>
      <c r="AQ32" s="866"/>
      <c r="AR32" s="866"/>
      <c r="AS32" s="866"/>
      <c r="AT32" s="866"/>
      <c r="AU32" s="866">
        <v>44</v>
      </c>
      <c r="AV32" s="866"/>
      <c r="AW32" s="866"/>
      <c r="AX32" s="866"/>
      <c r="AY32" s="866"/>
      <c r="AZ32" s="867" t="s">
        <v>573</v>
      </c>
      <c r="BA32" s="867"/>
      <c r="BB32" s="867"/>
      <c r="BC32" s="867"/>
      <c r="BD32" s="867"/>
      <c r="BE32" s="868" t="s">
        <v>411</v>
      </c>
      <c r="BF32" s="868"/>
      <c r="BG32" s="868"/>
      <c r="BH32" s="868"/>
      <c r="BI32" s="869"/>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15">
      <c r="A33" s="238">
        <v>6</v>
      </c>
      <c r="B33" s="816" t="s">
        <v>412</v>
      </c>
      <c r="C33" s="817"/>
      <c r="D33" s="817"/>
      <c r="E33" s="817"/>
      <c r="F33" s="817"/>
      <c r="G33" s="817"/>
      <c r="H33" s="817"/>
      <c r="I33" s="817"/>
      <c r="J33" s="817"/>
      <c r="K33" s="817"/>
      <c r="L33" s="817"/>
      <c r="M33" s="817"/>
      <c r="N33" s="817"/>
      <c r="O33" s="817"/>
      <c r="P33" s="818"/>
      <c r="Q33" s="819">
        <v>123</v>
      </c>
      <c r="R33" s="820"/>
      <c r="S33" s="820"/>
      <c r="T33" s="820"/>
      <c r="U33" s="820"/>
      <c r="V33" s="820">
        <v>120</v>
      </c>
      <c r="W33" s="820"/>
      <c r="X33" s="820"/>
      <c r="Y33" s="820"/>
      <c r="Z33" s="820"/>
      <c r="AA33" s="820">
        <v>3</v>
      </c>
      <c r="AB33" s="820"/>
      <c r="AC33" s="820"/>
      <c r="AD33" s="820"/>
      <c r="AE33" s="821"/>
      <c r="AF33" s="822">
        <v>3</v>
      </c>
      <c r="AG33" s="823"/>
      <c r="AH33" s="823"/>
      <c r="AI33" s="823"/>
      <c r="AJ33" s="824"/>
      <c r="AK33" s="870">
        <v>39</v>
      </c>
      <c r="AL33" s="866"/>
      <c r="AM33" s="866"/>
      <c r="AN33" s="866"/>
      <c r="AO33" s="866"/>
      <c r="AP33" s="866">
        <v>207</v>
      </c>
      <c r="AQ33" s="866"/>
      <c r="AR33" s="866"/>
      <c r="AS33" s="866"/>
      <c r="AT33" s="866"/>
      <c r="AU33" s="866">
        <v>19</v>
      </c>
      <c r="AV33" s="866"/>
      <c r="AW33" s="866"/>
      <c r="AX33" s="866"/>
      <c r="AY33" s="866"/>
      <c r="AZ33" s="867" t="s">
        <v>573</v>
      </c>
      <c r="BA33" s="867"/>
      <c r="BB33" s="867"/>
      <c r="BC33" s="867"/>
      <c r="BD33" s="867"/>
      <c r="BE33" s="868" t="s">
        <v>413</v>
      </c>
      <c r="BF33" s="868"/>
      <c r="BG33" s="868"/>
      <c r="BH33" s="868"/>
      <c r="BI33" s="869"/>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15">
      <c r="A34" s="238">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15">
      <c r="A35" s="238">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15">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15">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15">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15">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15">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15">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15">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15">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15">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15">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15">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15">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15">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15">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15">
      <c r="A50" s="234">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15">
      <c r="A51" s="234">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15">
      <c r="A52" s="234">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15">
      <c r="A53" s="234">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15">
      <c r="A54" s="234">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15">
      <c r="A55" s="234">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15">
      <c r="A56" s="234">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15">
      <c r="A57" s="234">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15">
      <c r="A58" s="234">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15">
      <c r="A59" s="234">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15">
      <c r="A60" s="234">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
      <c r="A61" s="234">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15">
      <c r="A62" s="234">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78" t="s">
        <v>414</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
      <c r="A63" s="236" t="s">
        <v>393</v>
      </c>
      <c r="B63" s="825" t="s">
        <v>415</v>
      </c>
      <c r="C63" s="826"/>
      <c r="D63" s="826"/>
      <c r="E63" s="826"/>
      <c r="F63" s="826"/>
      <c r="G63" s="826"/>
      <c r="H63" s="826"/>
      <c r="I63" s="826"/>
      <c r="J63" s="826"/>
      <c r="K63" s="826"/>
      <c r="L63" s="826"/>
      <c r="M63" s="826"/>
      <c r="N63" s="826"/>
      <c r="O63" s="826"/>
      <c r="P63" s="827"/>
      <c r="Q63" s="876"/>
      <c r="R63" s="834"/>
      <c r="S63" s="834"/>
      <c r="T63" s="834"/>
      <c r="U63" s="834"/>
      <c r="V63" s="834"/>
      <c r="W63" s="834"/>
      <c r="X63" s="834"/>
      <c r="Y63" s="834"/>
      <c r="Z63" s="834"/>
      <c r="AA63" s="834"/>
      <c r="AB63" s="834"/>
      <c r="AC63" s="834"/>
      <c r="AD63" s="834"/>
      <c r="AE63" s="877"/>
      <c r="AF63" s="847">
        <f>IF(SUM(AF28:AJ62)=0,"-",SUM(AF28:AJ62))</f>
        <v>323</v>
      </c>
      <c r="AG63" s="848"/>
      <c r="AH63" s="848"/>
      <c r="AI63" s="848"/>
      <c r="AJ63" s="849"/>
      <c r="AK63" s="833"/>
      <c r="AL63" s="834"/>
      <c r="AM63" s="834"/>
      <c r="AN63" s="834"/>
      <c r="AO63" s="834"/>
      <c r="AP63" s="829">
        <f>IF(SUM(AP28:AT62)=0,"-",SUM(AP28:AT62))</f>
        <v>1281</v>
      </c>
      <c r="AQ63" s="829"/>
      <c r="AR63" s="829"/>
      <c r="AS63" s="829"/>
      <c r="AT63" s="829"/>
      <c r="AU63" s="829">
        <f>IF(SUM(AU28:AY62)=0,"-",SUM(AU28:AY62))</f>
        <v>63</v>
      </c>
      <c r="AV63" s="829"/>
      <c r="AW63" s="829"/>
      <c r="AX63" s="829"/>
      <c r="AY63" s="829"/>
      <c r="AZ63" s="879"/>
      <c r="BA63" s="879"/>
      <c r="BB63" s="879"/>
      <c r="BC63" s="879"/>
      <c r="BD63" s="879"/>
      <c r="BE63" s="845"/>
      <c r="BF63" s="845"/>
      <c r="BG63" s="845"/>
      <c r="BH63" s="845"/>
      <c r="BI63" s="846"/>
      <c r="BJ63" s="880" t="s">
        <v>183</v>
      </c>
      <c r="BK63" s="881"/>
      <c r="BL63" s="881"/>
      <c r="BM63" s="881"/>
      <c r="BN63" s="882"/>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397</v>
      </c>
      <c r="R66" s="770"/>
      <c r="S66" s="770"/>
      <c r="T66" s="770"/>
      <c r="U66" s="771"/>
      <c r="V66" s="769" t="s">
        <v>398</v>
      </c>
      <c r="W66" s="770"/>
      <c r="X66" s="770"/>
      <c r="Y66" s="770"/>
      <c r="Z66" s="771"/>
      <c r="AA66" s="769" t="s">
        <v>399</v>
      </c>
      <c r="AB66" s="770"/>
      <c r="AC66" s="770"/>
      <c r="AD66" s="770"/>
      <c r="AE66" s="771"/>
      <c r="AF66" s="883" t="s">
        <v>418</v>
      </c>
      <c r="AG66" s="851"/>
      <c r="AH66" s="851"/>
      <c r="AI66" s="851"/>
      <c r="AJ66" s="884"/>
      <c r="AK66" s="769" t="s">
        <v>401</v>
      </c>
      <c r="AL66" s="764"/>
      <c r="AM66" s="764"/>
      <c r="AN66" s="764"/>
      <c r="AO66" s="765"/>
      <c r="AP66" s="769" t="s">
        <v>402</v>
      </c>
      <c r="AQ66" s="770"/>
      <c r="AR66" s="770"/>
      <c r="AS66" s="770"/>
      <c r="AT66" s="771"/>
      <c r="AU66" s="769" t="s">
        <v>419</v>
      </c>
      <c r="AV66" s="770"/>
      <c r="AW66" s="770"/>
      <c r="AX66" s="770"/>
      <c r="AY66" s="771"/>
      <c r="AZ66" s="769" t="s">
        <v>381</v>
      </c>
      <c r="BA66" s="770"/>
      <c r="BB66" s="770"/>
      <c r="BC66" s="770"/>
      <c r="BD66" s="776"/>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85"/>
      <c r="AG67" s="854"/>
      <c r="AH67" s="854"/>
      <c r="AI67" s="854"/>
      <c r="AJ67" s="886"/>
      <c r="AK67" s="887"/>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574</v>
      </c>
      <c r="C68" s="899"/>
      <c r="D68" s="899"/>
      <c r="E68" s="899"/>
      <c r="F68" s="899"/>
      <c r="G68" s="899"/>
      <c r="H68" s="899"/>
      <c r="I68" s="899"/>
      <c r="J68" s="899"/>
      <c r="K68" s="899"/>
      <c r="L68" s="899"/>
      <c r="M68" s="899"/>
      <c r="N68" s="899"/>
      <c r="O68" s="899"/>
      <c r="P68" s="900"/>
      <c r="Q68" s="901">
        <v>423</v>
      </c>
      <c r="R68" s="895"/>
      <c r="S68" s="895"/>
      <c r="T68" s="895"/>
      <c r="U68" s="895"/>
      <c r="V68" s="895">
        <v>412</v>
      </c>
      <c r="W68" s="895"/>
      <c r="X68" s="895"/>
      <c r="Y68" s="895"/>
      <c r="Z68" s="895"/>
      <c r="AA68" s="895">
        <v>11</v>
      </c>
      <c r="AB68" s="895"/>
      <c r="AC68" s="895"/>
      <c r="AD68" s="895"/>
      <c r="AE68" s="895"/>
      <c r="AF68" s="895">
        <v>11</v>
      </c>
      <c r="AG68" s="895"/>
      <c r="AH68" s="895"/>
      <c r="AI68" s="895"/>
      <c r="AJ68" s="895"/>
      <c r="AK68" s="895" t="s">
        <v>573</v>
      </c>
      <c r="AL68" s="895"/>
      <c r="AM68" s="895"/>
      <c r="AN68" s="895"/>
      <c r="AO68" s="895"/>
      <c r="AP68" s="895" t="s">
        <v>573</v>
      </c>
      <c r="AQ68" s="895"/>
      <c r="AR68" s="895"/>
      <c r="AS68" s="895"/>
      <c r="AT68" s="895"/>
      <c r="AU68" s="895" t="s">
        <v>573</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575</v>
      </c>
      <c r="C69" s="903"/>
      <c r="D69" s="903"/>
      <c r="E69" s="903"/>
      <c r="F69" s="903"/>
      <c r="G69" s="903"/>
      <c r="H69" s="903"/>
      <c r="I69" s="903"/>
      <c r="J69" s="903"/>
      <c r="K69" s="903"/>
      <c r="L69" s="903"/>
      <c r="M69" s="903"/>
      <c r="N69" s="903"/>
      <c r="O69" s="903"/>
      <c r="P69" s="904"/>
      <c r="Q69" s="905">
        <v>105</v>
      </c>
      <c r="R69" s="866"/>
      <c r="S69" s="866"/>
      <c r="T69" s="866"/>
      <c r="U69" s="866"/>
      <c r="V69" s="866">
        <v>100</v>
      </c>
      <c r="W69" s="866"/>
      <c r="X69" s="866"/>
      <c r="Y69" s="866"/>
      <c r="Z69" s="866"/>
      <c r="AA69" s="866">
        <v>5</v>
      </c>
      <c r="AB69" s="866"/>
      <c r="AC69" s="866"/>
      <c r="AD69" s="866"/>
      <c r="AE69" s="866"/>
      <c r="AF69" s="866">
        <v>5</v>
      </c>
      <c r="AG69" s="866"/>
      <c r="AH69" s="866"/>
      <c r="AI69" s="866"/>
      <c r="AJ69" s="866"/>
      <c r="AK69" s="866" t="s">
        <v>573</v>
      </c>
      <c r="AL69" s="866"/>
      <c r="AM69" s="866"/>
      <c r="AN69" s="866"/>
      <c r="AO69" s="866"/>
      <c r="AP69" s="866" t="s">
        <v>573</v>
      </c>
      <c r="AQ69" s="866"/>
      <c r="AR69" s="866"/>
      <c r="AS69" s="866"/>
      <c r="AT69" s="866"/>
      <c r="AU69" s="866" t="s">
        <v>573</v>
      </c>
      <c r="AV69" s="866"/>
      <c r="AW69" s="866"/>
      <c r="AX69" s="866"/>
      <c r="AY69" s="866"/>
      <c r="AZ69" s="868"/>
      <c r="BA69" s="868"/>
      <c r="BB69" s="868"/>
      <c r="BC69" s="868"/>
      <c r="BD69" s="869"/>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576</v>
      </c>
      <c r="C70" s="903"/>
      <c r="D70" s="903"/>
      <c r="E70" s="903"/>
      <c r="F70" s="903"/>
      <c r="G70" s="903"/>
      <c r="H70" s="903"/>
      <c r="I70" s="903"/>
      <c r="J70" s="903"/>
      <c r="K70" s="903"/>
      <c r="L70" s="903"/>
      <c r="M70" s="903"/>
      <c r="N70" s="903"/>
      <c r="O70" s="903"/>
      <c r="P70" s="904"/>
      <c r="Q70" s="905">
        <v>1419</v>
      </c>
      <c r="R70" s="866"/>
      <c r="S70" s="866"/>
      <c r="T70" s="866"/>
      <c r="U70" s="866"/>
      <c r="V70" s="866">
        <v>1393</v>
      </c>
      <c r="W70" s="866"/>
      <c r="X70" s="866"/>
      <c r="Y70" s="866"/>
      <c r="Z70" s="866"/>
      <c r="AA70" s="866">
        <v>26</v>
      </c>
      <c r="AB70" s="866"/>
      <c r="AC70" s="866"/>
      <c r="AD70" s="866"/>
      <c r="AE70" s="866"/>
      <c r="AF70" s="866">
        <v>26</v>
      </c>
      <c r="AG70" s="866"/>
      <c r="AH70" s="866"/>
      <c r="AI70" s="866"/>
      <c r="AJ70" s="866"/>
      <c r="AK70" s="866" t="s">
        <v>573</v>
      </c>
      <c r="AL70" s="866"/>
      <c r="AM70" s="866"/>
      <c r="AN70" s="866"/>
      <c r="AO70" s="866"/>
      <c r="AP70" s="866" t="s">
        <v>573</v>
      </c>
      <c r="AQ70" s="866"/>
      <c r="AR70" s="866"/>
      <c r="AS70" s="866"/>
      <c r="AT70" s="866"/>
      <c r="AU70" s="866" t="s">
        <v>573</v>
      </c>
      <c r="AV70" s="866"/>
      <c r="AW70" s="866"/>
      <c r="AX70" s="866"/>
      <c r="AY70" s="866"/>
      <c r="AZ70" s="868"/>
      <c r="BA70" s="868"/>
      <c r="BB70" s="868"/>
      <c r="BC70" s="868"/>
      <c r="BD70" s="869"/>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577</v>
      </c>
      <c r="C71" s="903"/>
      <c r="D71" s="903"/>
      <c r="E71" s="903"/>
      <c r="F71" s="903"/>
      <c r="G71" s="903"/>
      <c r="H71" s="903"/>
      <c r="I71" s="903"/>
      <c r="J71" s="903"/>
      <c r="K71" s="903"/>
      <c r="L71" s="903"/>
      <c r="M71" s="903"/>
      <c r="N71" s="903"/>
      <c r="O71" s="903"/>
      <c r="P71" s="904"/>
      <c r="Q71" s="905">
        <v>20</v>
      </c>
      <c r="R71" s="866"/>
      <c r="S71" s="866"/>
      <c r="T71" s="866"/>
      <c r="U71" s="866"/>
      <c r="V71" s="866">
        <v>19</v>
      </c>
      <c r="W71" s="866"/>
      <c r="X71" s="866"/>
      <c r="Y71" s="866"/>
      <c r="Z71" s="866"/>
      <c r="AA71" s="866">
        <v>1</v>
      </c>
      <c r="AB71" s="866"/>
      <c r="AC71" s="866"/>
      <c r="AD71" s="866"/>
      <c r="AE71" s="866"/>
      <c r="AF71" s="866">
        <v>1</v>
      </c>
      <c r="AG71" s="866"/>
      <c r="AH71" s="866"/>
      <c r="AI71" s="866"/>
      <c r="AJ71" s="866"/>
      <c r="AK71" s="866" t="s">
        <v>573</v>
      </c>
      <c r="AL71" s="866"/>
      <c r="AM71" s="866"/>
      <c r="AN71" s="866"/>
      <c r="AO71" s="866"/>
      <c r="AP71" s="866" t="s">
        <v>573</v>
      </c>
      <c r="AQ71" s="866"/>
      <c r="AR71" s="866"/>
      <c r="AS71" s="866"/>
      <c r="AT71" s="866"/>
      <c r="AU71" s="866" t="s">
        <v>573</v>
      </c>
      <c r="AV71" s="866"/>
      <c r="AW71" s="866"/>
      <c r="AX71" s="866"/>
      <c r="AY71" s="866"/>
      <c r="AZ71" s="868"/>
      <c r="BA71" s="868"/>
      <c r="BB71" s="868"/>
      <c r="BC71" s="868"/>
      <c r="BD71" s="869"/>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578</v>
      </c>
      <c r="C72" s="903"/>
      <c r="D72" s="903"/>
      <c r="E72" s="903"/>
      <c r="F72" s="903"/>
      <c r="G72" s="903"/>
      <c r="H72" s="903"/>
      <c r="I72" s="903"/>
      <c r="J72" s="903"/>
      <c r="K72" s="903"/>
      <c r="L72" s="903"/>
      <c r="M72" s="903"/>
      <c r="N72" s="903"/>
      <c r="O72" s="903"/>
      <c r="P72" s="904"/>
      <c r="Q72" s="905">
        <v>34</v>
      </c>
      <c r="R72" s="866"/>
      <c r="S72" s="866"/>
      <c r="T72" s="866"/>
      <c r="U72" s="866"/>
      <c r="V72" s="866">
        <v>32</v>
      </c>
      <c r="W72" s="866"/>
      <c r="X72" s="866"/>
      <c r="Y72" s="866"/>
      <c r="Z72" s="866"/>
      <c r="AA72" s="866">
        <v>2</v>
      </c>
      <c r="AB72" s="866"/>
      <c r="AC72" s="866"/>
      <c r="AD72" s="866"/>
      <c r="AE72" s="866"/>
      <c r="AF72" s="866">
        <v>2</v>
      </c>
      <c r="AG72" s="866"/>
      <c r="AH72" s="866"/>
      <c r="AI72" s="866"/>
      <c r="AJ72" s="866"/>
      <c r="AK72" s="866" t="s">
        <v>573</v>
      </c>
      <c r="AL72" s="866"/>
      <c r="AM72" s="866"/>
      <c r="AN72" s="866"/>
      <c r="AO72" s="866"/>
      <c r="AP72" s="866" t="s">
        <v>573</v>
      </c>
      <c r="AQ72" s="866"/>
      <c r="AR72" s="866"/>
      <c r="AS72" s="866"/>
      <c r="AT72" s="866"/>
      <c r="AU72" s="866" t="s">
        <v>573</v>
      </c>
      <c r="AV72" s="866"/>
      <c r="AW72" s="866"/>
      <c r="AX72" s="866"/>
      <c r="AY72" s="866"/>
      <c r="AZ72" s="868"/>
      <c r="BA72" s="868"/>
      <c r="BB72" s="868"/>
      <c r="BC72" s="868"/>
      <c r="BD72" s="869"/>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579</v>
      </c>
      <c r="C73" s="903"/>
      <c r="D73" s="903"/>
      <c r="E73" s="903"/>
      <c r="F73" s="903"/>
      <c r="G73" s="903"/>
      <c r="H73" s="903"/>
      <c r="I73" s="903"/>
      <c r="J73" s="903"/>
      <c r="K73" s="903"/>
      <c r="L73" s="903"/>
      <c r="M73" s="903"/>
      <c r="N73" s="903"/>
      <c r="O73" s="903"/>
      <c r="P73" s="904"/>
      <c r="Q73" s="905">
        <v>107</v>
      </c>
      <c r="R73" s="866"/>
      <c r="S73" s="866"/>
      <c r="T73" s="866"/>
      <c r="U73" s="866"/>
      <c r="V73" s="866">
        <v>107</v>
      </c>
      <c r="W73" s="866"/>
      <c r="X73" s="866"/>
      <c r="Y73" s="866"/>
      <c r="Z73" s="866"/>
      <c r="AA73" s="866" t="s">
        <v>573</v>
      </c>
      <c r="AB73" s="866"/>
      <c r="AC73" s="866"/>
      <c r="AD73" s="866"/>
      <c r="AE73" s="866"/>
      <c r="AF73" s="866" t="s">
        <v>573</v>
      </c>
      <c r="AG73" s="866"/>
      <c r="AH73" s="866"/>
      <c r="AI73" s="866"/>
      <c r="AJ73" s="866"/>
      <c r="AK73" s="866" t="s">
        <v>573</v>
      </c>
      <c r="AL73" s="866"/>
      <c r="AM73" s="866"/>
      <c r="AN73" s="866"/>
      <c r="AO73" s="866"/>
      <c r="AP73" s="866" t="s">
        <v>573</v>
      </c>
      <c r="AQ73" s="866"/>
      <c r="AR73" s="866"/>
      <c r="AS73" s="866"/>
      <c r="AT73" s="866"/>
      <c r="AU73" s="866" t="s">
        <v>573</v>
      </c>
      <c r="AV73" s="866"/>
      <c r="AW73" s="866"/>
      <c r="AX73" s="866"/>
      <c r="AY73" s="866"/>
      <c r="AZ73" s="868"/>
      <c r="BA73" s="868"/>
      <c r="BB73" s="868"/>
      <c r="BC73" s="868"/>
      <c r="BD73" s="869"/>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6"/>
      <c r="R74" s="907"/>
      <c r="S74" s="907"/>
      <c r="T74" s="907"/>
      <c r="U74" s="870"/>
      <c r="V74" s="908"/>
      <c r="W74" s="907"/>
      <c r="X74" s="907"/>
      <c r="Y74" s="907"/>
      <c r="Z74" s="870"/>
      <c r="AA74" s="908"/>
      <c r="AB74" s="907"/>
      <c r="AC74" s="907"/>
      <c r="AD74" s="907"/>
      <c r="AE74" s="870"/>
      <c r="AF74" s="908"/>
      <c r="AG74" s="907"/>
      <c r="AH74" s="907"/>
      <c r="AI74" s="907"/>
      <c r="AJ74" s="870"/>
      <c r="AK74" s="908"/>
      <c r="AL74" s="907"/>
      <c r="AM74" s="907"/>
      <c r="AN74" s="907"/>
      <c r="AO74" s="870"/>
      <c r="AP74" s="908"/>
      <c r="AQ74" s="907"/>
      <c r="AR74" s="907"/>
      <c r="AS74" s="907"/>
      <c r="AT74" s="870"/>
      <c r="AU74" s="908"/>
      <c r="AV74" s="907"/>
      <c r="AW74" s="907"/>
      <c r="AX74" s="907"/>
      <c r="AY74" s="870"/>
      <c r="AZ74" s="868"/>
      <c r="BA74" s="868"/>
      <c r="BB74" s="868"/>
      <c r="BC74" s="868"/>
      <c r="BD74" s="869"/>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70"/>
      <c r="V75" s="908"/>
      <c r="W75" s="907"/>
      <c r="X75" s="907"/>
      <c r="Y75" s="907"/>
      <c r="Z75" s="870"/>
      <c r="AA75" s="908"/>
      <c r="AB75" s="907"/>
      <c r="AC75" s="907"/>
      <c r="AD75" s="907"/>
      <c r="AE75" s="870"/>
      <c r="AF75" s="908"/>
      <c r="AG75" s="907"/>
      <c r="AH75" s="907"/>
      <c r="AI75" s="907"/>
      <c r="AJ75" s="870"/>
      <c r="AK75" s="908"/>
      <c r="AL75" s="907"/>
      <c r="AM75" s="907"/>
      <c r="AN75" s="907"/>
      <c r="AO75" s="870"/>
      <c r="AP75" s="908"/>
      <c r="AQ75" s="907"/>
      <c r="AR75" s="907"/>
      <c r="AS75" s="907"/>
      <c r="AT75" s="870"/>
      <c r="AU75" s="908"/>
      <c r="AV75" s="907"/>
      <c r="AW75" s="907"/>
      <c r="AX75" s="907"/>
      <c r="AY75" s="870"/>
      <c r="AZ75" s="868"/>
      <c r="BA75" s="868"/>
      <c r="BB75" s="868"/>
      <c r="BC75" s="868"/>
      <c r="BD75" s="869"/>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70"/>
      <c r="V76" s="908"/>
      <c r="W76" s="907"/>
      <c r="X76" s="907"/>
      <c r="Y76" s="907"/>
      <c r="Z76" s="870"/>
      <c r="AA76" s="908"/>
      <c r="AB76" s="907"/>
      <c r="AC76" s="907"/>
      <c r="AD76" s="907"/>
      <c r="AE76" s="870"/>
      <c r="AF76" s="908"/>
      <c r="AG76" s="907"/>
      <c r="AH76" s="907"/>
      <c r="AI76" s="907"/>
      <c r="AJ76" s="870"/>
      <c r="AK76" s="908"/>
      <c r="AL76" s="907"/>
      <c r="AM76" s="907"/>
      <c r="AN76" s="907"/>
      <c r="AO76" s="870"/>
      <c r="AP76" s="908"/>
      <c r="AQ76" s="907"/>
      <c r="AR76" s="907"/>
      <c r="AS76" s="907"/>
      <c r="AT76" s="870"/>
      <c r="AU76" s="908"/>
      <c r="AV76" s="907"/>
      <c r="AW76" s="907"/>
      <c r="AX76" s="907"/>
      <c r="AY76" s="870"/>
      <c r="AZ76" s="868"/>
      <c r="BA76" s="868"/>
      <c r="BB76" s="868"/>
      <c r="BC76" s="868"/>
      <c r="BD76" s="869"/>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70"/>
      <c r="V77" s="908"/>
      <c r="W77" s="907"/>
      <c r="X77" s="907"/>
      <c r="Y77" s="907"/>
      <c r="Z77" s="870"/>
      <c r="AA77" s="908"/>
      <c r="AB77" s="907"/>
      <c r="AC77" s="907"/>
      <c r="AD77" s="907"/>
      <c r="AE77" s="870"/>
      <c r="AF77" s="908"/>
      <c r="AG77" s="907"/>
      <c r="AH77" s="907"/>
      <c r="AI77" s="907"/>
      <c r="AJ77" s="870"/>
      <c r="AK77" s="908"/>
      <c r="AL77" s="907"/>
      <c r="AM77" s="907"/>
      <c r="AN77" s="907"/>
      <c r="AO77" s="870"/>
      <c r="AP77" s="908"/>
      <c r="AQ77" s="907"/>
      <c r="AR77" s="907"/>
      <c r="AS77" s="907"/>
      <c r="AT77" s="870"/>
      <c r="AU77" s="908"/>
      <c r="AV77" s="907"/>
      <c r="AW77" s="907"/>
      <c r="AX77" s="907"/>
      <c r="AY77" s="870"/>
      <c r="AZ77" s="868"/>
      <c r="BA77" s="868"/>
      <c r="BB77" s="868"/>
      <c r="BC77" s="868"/>
      <c r="BD77" s="869"/>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393</v>
      </c>
      <c r="B88" s="825" t="s">
        <v>420</v>
      </c>
      <c r="C88" s="826"/>
      <c r="D88" s="826"/>
      <c r="E88" s="826"/>
      <c r="F88" s="826"/>
      <c r="G88" s="826"/>
      <c r="H88" s="826"/>
      <c r="I88" s="826"/>
      <c r="J88" s="826"/>
      <c r="K88" s="826"/>
      <c r="L88" s="826"/>
      <c r="M88" s="826"/>
      <c r="N88" s="826"/>
      <c r="O88" s="826"/>
      <c r="P88" s="827"/>
      <c r="Q88" s="876"/>
      <c r="R88" s="834"/>
      <c r="S88" s="834"/>
      <c r="T88" s="834"/>
      <c r="U88" s="834"/>
      <c r="V88" s="834"/>
      <c r="W88" s="834"/>
      <c r="X88" s="834"/>
      <c r="Y88" s="834"/>
      <c r="Z88" s="834"/>
      <c r="AA88" s="834"/>
      <c r="AB88" s="834"/>
      <c r="AC88" s="834"/>
      <c r="AD88" s="834"/>
      <c r="AE88" s="834"/>
      <c r="AF88" s="829">
        <f>IF(SUM(AF68:AJ87)=0,"-",SUM(AF68:AJ87))</f>
        <v>45</v>
      </c>
      <c r="AG88" s="829"/>
      <c r="AH88" s="829"/>
      <c r="AI88" s="829"/>
      <c r="AJ88" s="829"/>
      <c r="AK88" s="834"/>
      <c r="AL88" s="834"/>
      <c r="AM88" s="834"/>
      <c r="AN88" s="834"/>
      <c r="AO88" s="834"/>
      <c r="AP88" s="829" t="str">
        <f>IF(SUM(AP68:AT87)=0,"-",SUM(AP68:AT87))</f>
        <v>-</v>
      </c>
      <c r="AQ88" s="829"/>
      <c r="AR88" s="829"/>
      <c r="AS88" s="829"/>
      <c r="AT88" s="829"/>
      <c r="AU88" s="829" t="str">
        <f>IF(SUM(AU68:AY87)=0,"-",SUM(AU68:AY87))</f>
        <v>-</v>
      </c>
      <c r="AV88" s="829"/>
      <c r="AW88" s="829"/>
      <c r="AX88" s="829"/>
      <c r="AY88" s="829"/>
      <c r="AZ88" s="916"/>
      <c r="BA88" s="916"/>
      <c r="BB88" s="916"/>
      <c r="BC88" s="916"/>
      <c r="BD88" s="917"/>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25" t="s">
        <v>421</v>
      </c>
      <c r="BS102" s="826"/>
      <c r="BT102" s="826"/>
      <c r="BU102" s="826"/>
      <c r="BV102" s="826"/>
      <c r="BW102" s="826"/>
      <c r="BX102" s="826"/>
      <c r="BY102" s="826"/>
      <c r="BZ102" s="826"/>
      <c r="CA102" s="826"/>
      <c r="CB102" s="826"/>
      <c r="CC102" s="826"/>
      <c r="CD102" s="826"/>
      <c r="CE102" s="826"/>
      <c r="CF102" s="826"/>
      <c r="CG102" s="827"/>
      <c r="CH102" s="918"/>
      <c r="CI102" s="919"/>
      <c r="CJ102" s="919"/>
      <c r="CK102" s="919"/>
      <c r="CL102" s="920"/>
      <c r="CM102" s="918"/>
      <c r="CN102" s="919"/>
      <c r="CO102" s="919"/>
      <c r="CP102" s="919"/>
      <c r="CQ102" s="920"/>
      <c r="CR102" s="829" t="str">
        <f>IF(SUM(CR7:CV101)=0,"-",SUM(CR7:CV101))</f>
        <v>-</v>
      </c>
      <c r="CS102" s="829"/>
      <c r="CT102" s="829"/>
      <c r="CU102" s="829"/>
      <c r="CV102" s="829"/>
      <c r="CW102" s="921" t="str">
        <f t="shared" ref="CW102" si="4">IF(SUM(CW7:DA101)=0,"-",SUM(CW7:DA101))</f>
        <v>-</v>
      </c>
      <c r="CX102" s="848"/>
      <c r="CY102" s="848"/>
      <c r="CZ102" s="848"/>
      <c r="DA102" s="922"/>
      <c r="DB102" s="921" t="str">
        <f t="shared" ref="DB102" si="5">IF(SUM(DB7:DF101)=0,"-",SUM(DB7:DF101))</f>
        <v>-</v>
      </c>
      <c r="DC102" s="848"/>
      <c r="DD102" s="848"/>
      <c r="DE102" s="848"/>
      <c r="DF102" s="922"/>
      <c r="DG102" s="921" t="str">
        <f t="shared" ref="DG102" si="6">IF(SUM(DG7:DK101)=0,"-",SUM(DG7:DK101))</f>
        <v>-</v>
      </c>
      <c r="DH102" s="848"/>
      <c r="DI102" s="848"/>
      <c r="DJ102" s="848"/>
      <c r="DK102" s="922"/>
      <c r="DL102" s="921" t="str">
        <f t="shared" ref="DL102" si="7">IF(SUM(DL7:DP101)=0,"-",SUM(DL7:DP101))</f>
        <v>-</v>
      </c>
      <c r="DM102" s="848"/>
      <c r="DN102" s="848"/>
      <c r="DO102" s="848"/>
      <c r="DP102" s="922"/>
      <c r="DQ102" s="921" t="str">
        <f t="shared" ref="DQ102" si="8">IF(SUM(DQ7:DU101)=0,"-",SUM(DQ7:DU101))</f>
        <v>-</v>
      </c>
      <c r="DR102" s="848"/>
      <c r="DS102" s="848"/>
      <c r="DT102" s="848"/>
      <c r="DU102" s="922"/>
      <c r="DV102" s="825"/>
      <c r="DW102" s="826"/>
      <c r="DX102" s="826"/>
      <c r="DY102" s="826"/>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422</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423</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426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429</v>
      </c>
      <c r="AB109" s="924"/>
      <c r="AC109" s="924"/>
      <c r="AD109" s="924"/>
      <c r="AE109" s="925"/>
      <c r="AF109" s="923" t="s">
        <v>430</v>
      </c>
      <c r="AG109" s="924"/>
      <c r="AH109" s="924"/>
      <c r="AI109" s="924"/>
      <c r="AJ109" s="925"/>
      <c r="AK109" s="923" t="s">
        <v>311</v>
      </c>
      <c r="AL109" s="924"/>
      <c r="AM109" s="924"/>
      <c r="AN109" s="924"/>
      <c r="AO109" s="925"/>
      <c r="AP109" s="923" t="s">
        <v>431</v>
      </c>
      <c r="AQ109" s="924"/>
      <c r="AR109" s="924"/>
      <c r="AS109" s="924"/>
      <c r="AT109" s="926"/>
      <c r="AU109" s="94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429</v>
      </c>
      <c r="BR109" s="924"/>
      <c r="BS109" s="924"/>
      <c r="BT109" s="924"/>
      <c r="BU109" s="925"/>
      <c r="BV109" s="923" t="s">
        <v>430</v>
      </c>
      <c r="BW109" s="924"/>
      <c r="BX109" s="924"/>
      <c r="BY109" s="924"/>
      <c r="BZ109" s="925"/>
      <c r="CA109" s="923" t="s">
        <v>311</v>
      </c>
      <c r="CB109" s="924"/>
      <c r="CC109" s="924"/>
      <c r="CD109" s="924"/>
      <c r="CE109" s="925"/>
      <c r="CF109" s="944" t="s">
        <v>431</v>
      </c>
      <c r="CG109" s="944"/>
      <c r="CH109" s="944"/>
      <c r="CI109" s="944"/>
      <c r="CJ109" s="944"/>
      <c r="CK109" s="923"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429</v>
      </c>
      <c r="DH109" s="924"/>
      <c r="DI109" s="924"/>
      <c r="DJ109" s="924"/>
      <c r="DK109" s="925"/>
      <c r="DL109" s="923" t="s">
        <v>430</v>
      </c>
      <c r="DM109" s="924"/>
      <c r="DN109" s="924"/>
      <c r="DO109" s="924"/>
      <c r="DP109" s="925"/>
      <c r="DQ109" s="923" t="s">
        <v>311</v>
      </c>
      <c r="DR109" s="924"/>
      <c r="DS109" s="924"/>
      <c r="DT109" s="924"/>
      <c r="DU109" s="925"/>
      <c r="DV109" s="923" t="s">
        <v>431</v>
      </c>
      <c r="DW109" s="924"/>
      <c r="DX109" s="924"/>
      <c r="DY109" s="924"/>
      <c r="DZ109" s="926"/>
    </row>
    <row r="110" spans="1:131" s="226" customFormat="1" ht="26.25" customHeight="1" x14ac:dyDescent="0.15">
      <c r="A110" s="927" t="s">
        <v>433</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920327</v>
      </c>
      <c r="AB110" s="931"/>
      <c r="AC110" s="931"/>
      <c r="AD110" s="931"/>
      <c r="AE110" s="932"/>
      <c r="AF110" s="933">
        <v>1008511</v>
      </c>
      <c r="AG110" s="931"/>
      <c r="AH110" s="931"/>
      <c r="AI110" s="931"/>
      <c r="AJ110" s="932"/>
      <c r="AK110" s="933">
        <v>1050064</v>
      </c>
      <c r="AL110" s="931"/>
      <c r="AM110" s="931"/>
      <c r="AN110" s="931"/>
      <c r="AO110" s="932"/>
      <c r="AP110" s="934">
        <v>34.6</v>
      </c>
      <c r="AQ110" s="935"/>
      <c r="AR110" s="935"/>
      <c r="AS110" s="935"/>
      <c r="AT110" s="936"/>
      <c r="AU110" s="937" t="s">
        <v>75</v>
      </c>
      <c r="AV110" s="938"/>
      <c r="AW110" s="938"/>
      <c r="AX110" s="938"/>
      <c r="AY110" s="938"/>
      <c r="AZ110" s="960" t="s">
        <v>434</v>
      </c>
      <c r="BA110" s="928"/>
      <c r="BB110" s="928"/>
      <c r="BC110" s="928"/>
      <c r="BD110" s="928"/>
      <c r="BE110" s="928"/>
      <c r="BF110" s="928"/>
      <c r="BG110" s="928"/>
      <c r="BH110" s="928"/>
      <c r="BI110" s="928"/>
      <c r="BJ110" s="928"/>
      <c r="BK110" s="928"/>
      <c r="BL110" s="928"/>
      <c r="BM110" s="928"/>
      <c r="BN110" s="928"/>
      <c r="BO110" s="928"/>
      <c r="BP110" s="929"/>
      <c r="BQ110" s="961">
        <v>9197998</v>
      </c>
      <c r="BR110" s="962"/>
      <c r="BS110" s="962"/>
      <c r="BT110" s="962"/>
      <c r="BU110" s="962"/>
      <c r="BV110" s="962">
        <v>8748274</v>
      </c>
      <c r="BW110" s="962"/>
      <c r="BX110" s="962"/>
      <c r="BY110" s="962"/>
      <c r="BZ110" s="962"/>
      <c r="CA110" s="962">
        <v>8348903</v>
      </c>
      <c r="CB110" s="962"/>
      <c r="CC110" s="962"/>
      <c r="CD110" s="962"/>
      <c r="CE110" s="962"/>
      <c r="CF110" s="975">
        <v>275.39999999999998</v>
      </c>
      <c r="CG110" s="976"/>
      <c r="CH110" s="976"/>
      <c r="CI110" s="976"/>
      <c r="CJ110" s="976"/>
      <c r="CK110" s="977" t="s">
        <v>435</v>
      </c>
      <c r="CL110" s="978"/>
      <c r="CM110" s="960" t="s">
        <v>436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183</v>
      </c>
      <c r="DH110" s="962"/>
      <c r="DI110" s="962"/>
      <c r="DJ110" s="962"/>
      <c r="DK110" s="962"/>
      <c r="DL110" s="962" t="s">
        <v>437</v>
      </c>
      <c r="DM110" s="962"/>
      <c r="DN110" s="962"/>
      <c r="DO110" s="962"/>
      <c r="DP110" s="962"/>
      <c r="DQ110" s="962" t="s">
        <v>437</v>
      </c>
      <c r="DR110" s="962"/>
      <c r="DS110" s="962"/>
      <c r="DT110" s="962"/>
      <c r="DU110" s="962"/>
      <c r="DV110" s="963" t="s">
        <v>183</v>
      </c>
      <c r="DW110" s="963"/>
      <c r="DX110" s="963"/>
      <c r="DY110" s="963"/>
      <c r="DZ110" s="964"/>
    </row>
    <row r="111" spans="1:131" s="226" customFormat="1" ht="26.25" customHeight="1" x14ac:dyDescent="0.15">
      <c r="A111" s="965" t="s">
        <v>438</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408</v>
      </c>
      <c r="AB111" s="969"/>
      <c r="AC111" s="969"/>
      <c r="AD111" s="969"/>
      <c r="AE111" s="970"/>
      <c r="AF111" s="971" t="s">
        <v>183</v>
      </c>
      <c r="AG111" s="969"/>
      <c r="AH111" s="969"/>
      <c r="AI111" s="969"/>
      <c r="AJ111" s="970"/>
      <c r="AK111" s="971" t="s">
        <v>183</v>
      </c>
      <c r="AL111" s="969"/>
      <c r="AM111" s="969"/>
      <c r="AN111" s="969"/>
      <c r="AO111" s="970"/>
      <c r="AP111" s="972" t="s">
        <v>183</v>
      </c>
      <c r="AQ111" s="973"/>
      <c r="AR111" s="973"/>
      <c r="AS111" s="973"/>
      <c r="AT111" s="974"/>
      <c r="AU111" s="939"/>
      <c r="AV111" s="940"/>
      <c r="AW111" s="940"/>
      <c r="AX111" s="940"/>
      <c r="AY111" s="940"/>
      <c r="AZ111" s="953" t="s">
        <v>439</v>
      </c>
      <c r="BA111" s="954"/>
      <c r="BB111" s="954"/>
      <c r="BC111" s="954"/>
      <c r="BD111" s="954"/>
      <c r="BE111" s="954"/>
      <c r="BF111" s="954"/>
      <c r="BG111" s="954"/>
      <c r="BH111" s="954"/>
      <c r="BI111" s="954"/>
      <c r="BJ111" s="954"/>
      <c r="BK111" s="954"/>
      <c r="BL111" s="954"/>
      <c r="BM111" s="954"/>
      <c r="BN111" s="954"/>
      <c r="BO111" s="954"/>
      <c r="BP111" s="955"/>
      <c r="BQ111" s="956" t="s">
        <v>183</v>
      </c>
      <c r="BR111" s="957"/>
      <c r="BS111" s="957"/>
      <c r="BT111" s="957"/>
      <c r="BU111" s="957"/>
      <c r="BV111" s="957" t="s">
        <v>183</v>
      </c>
      <c r="BW111" s="957"/>
      <c r="BX111" s="957"/>
      <c r="BY111" s="957"/>
      <c r="BZ111" s="957"/>
      <c r="CA111" s="957" t="s">
        <v>183</v>
      </c>
      <c r="CB111" s="957"/>
      <c r="CC111" s="957"/>
      <c r="CD111" s="957"/>
      <c r="CE111" s="957"/>
      <c r="CF111" s="951" t="s">
        <v>183</v>
      </c>
      <c r="CG111" s="952"/>
      <c r="CH111" s="952"/>
      <c r="CI111" s="952"/>
      <c r="CJ111" s="952"/>
      <c r="CK111" s="979"/>
      <c r="CL111" s="980"/>
      <c r="CM111" s="953" t="s">
        <v>440</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183</v>
      </c>
      <c r="DH111" s="957"/>
      <c r="DI111" s="957"/>
      <c r="DJ111" s="957"/>
      <c r="DK111" s="957"/>
      <c r="DL111" s="957" t="s">
        <v>183</v>
      </c>
      <c r="DM111" s="957"/>
      <c r="DN111" s="957"/>
      <c r="DO111" s="957"/>
      <c r="DP111" s="957"/>
      <c r="DQ111" s="957" t="s">
        <v>183</v>
      </c>
      <c r="DR111" s="957"/>
      <c r="DS111" s="957"/>
      <c r="DT111" s="957"/>
      <c r="DU111" s="957"/>
      <c r="DV111" s="958" t="s">
        <v>183</v>
      </c>
      <c r="DW111" s="958"/>
      <c r="DX111" s="958"/>
      <c r="DY111" s="958"/>
      <c r="DZ111" s="959"/>
    </row>
    <row r="112" spans="1:131" s="226" customFormat="1" ht="26.25" customHeight="1" x14ac:dyDescent="0.15">
      <c r="A112" s="983" t="s">
        <v>441</v>
      </c>
      <c r="B112" s="984"/>
      <c r="C112" s="954" t="s">
        <v>442</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183</v>
      </c>
      <c r="AB112" s="990"/>
      <c r="AC112" s="990"/>
      <c r="AD112" s="990"/>
      <c r="AE112" s="991"/>
      <c r="AF112" s="992" t="s">
        <v>183</v>
      </c>
      <c r="AG112" s="990"/>
      <c r="AH112" s="990"/>
      <c r="AI112" s="990"/>
      <c r="AJ112" s="991"/>
      <c r="AK112" s="992" t="s">
        <v>183</v>
      </c>
      <c r="AL112" s="990"/>
      <c r="AM112" s="990"/>
      <c r="AN112" s="990"/>
      <c r="AO112" s="991"/>
      <c r="AP112" s="993" t="s">
        <v>408</v>
      </c>
      <c r="AQ112" s="994"/>
      <c r="AR112" s="994"/>
      <c r="AS112" s="994"/>
      <c r="AT112" s="995"/>
      <c r="AU112" s="939"/>
      <c r="AV112" s="940"/>
      <c r="AW112" s="940"/>
      <c r="AX112" s="940"/>
      <c r="AY112" s="940"/>
      <c r="AZ112" s="953" t="s">
        <v>443</v>
      </c>
      <c r="BA112" s="954"/>
      <c r="BB112" s="954"/>
      <c r="BC112" s="954"/>
      <c r="BD112" s="954"/>
      <c r="BE112" s="954"/>
      <c r="BF112" s="954"/>
      <c r="BG112" s="954"/>
      <c r="BH112" s="954"/>
      <c r="BI112" s="954"/>
      <c r="BJ112" s="954"/>
      <c r="BK112" s="954"/>
      <c r="BL112" s="954"/>
      <c r="BM112" s="954"/>
      <c r="BN112" s="954"/>
      <c r="BO112" s="954"/>
      <c r="BP112" s="955"/>
      <c r="BQ112" s="956">
        <v>162940</v>
      </c>
      <c r="BR112" s="957"/>
      <c r="BS112" s="957"/>
      <c r="BT112" s="957"/>
      <c r="BU112" s="957"/>
      <c r="BV112" s="957">
        <v>155839</v>
      </c>
      <c r="BW112" s="957"/>
      <c r="BX112" s="957"/>
      <c r="BY112" s="957"/>
      <c r="BZ112" s="957"/>
      <c r="CA112" s="957">
        <v>145302</v>
      </c>
      <c r="CB112" s="957"/>
      <c r="CC112" s="957"/>
      <c r="CD112" s="957"/>
      <c r="CE112" s="957"/>
      <c r="CF112" s="951">
        <v>4.8</v>
      </c>
      <c r="CG112" s="952"/>
      <c r="CH112" s="952"/>
      <c r="CI112" s="952"/>
      <c r="CJ112" s="952"/>
      <c r="CK112" s="979"/>
      <c r="CL112" s="980"/>
      <c r="CM112" s="953" t="s">
        <v>444</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183</v>
      </c>
      <c r="DH112" s="957"/>
      <c r="DI112" s="957"/>
      <c r="DJ112" s="957"/>
      <c r="DK112" s="957"/>
      <c r="DL112" s="957" t="s">
        <v>183</v>
      </c>
      <c r="DM112" s="957"/>
      <c r="DN112" s="957"/>
      <c r="DO112" s="957"/>
      <c r="DP112" s="957"/>
      <c r="DQ112" s="957" t="s">
        <v>183</v>
      </c>
      <c r="DR112" s="957"/>
      <c r="DS112" s="957"/>
      <c r="DT112" s="957"/>
      <c r="DU112" s="957"/>
      <c r="DV112" s="958" t="s">
        <v>183</v>
      </c>
      <c r="DW112" s="958"/>
      <c r="DX112" s="958"/>
      <c r="DY112" s="958"/>
      <c r="DZ112" s="959"/>
    </row>
    <row r="113" spans="1:130" s="226" customFormat="1" ht="26.25" customHeight="1" x14ac:dyDescent="0.15">
      <c r="A113" s="985"/>
      <c r="B113" s="986"/>
      <c r="C113" s="954" t="s">
        <v>445</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54642</v>
      </c>
      <c r="AB113" s="969"/>
      <c r="AC113" s="969"/>
      <c r="AD113" s="969"/>
      <c r="AE113" s="970"/>
      <c r="AF113" s="971">
        <v>64089</v>
      </c>
      <c r="AG113" s="969"/>
      <c r="AH113" s="969"/>
      <c r="AI113" s="969"/>
      <c r="AJ113" s="970"/>
      <c r="AK113" s="971">
        <v>59582</v>
      </c>
      <c r="AL113" s="969"/>
      <c r="AM113" s="969"/>
      <c r="AN113" s="969"/>
      <c r="AO113" s="970"/>
      <c r="AP113" s="972">
        <v>2</v>
      </c>
      <c r="AQ113" s="973"/>
      <c r="AR113" s="973"/>
      <c r="AS113" s="973"/>
      <c r="AT113" s="974"/>
      <c r="AU113" s="939"/>
      <c r="AV113" s="940"/>
      <c r="AW113" s="940"/>
      <c r="AX113" s="940"/>
      <c r="AY113" s="940"/>
      <c r="AZ113" s="953" t="s">
        <v>446</v>
      </c>
      <c r="BA113" s="954"/>
      <c r="BB113" s="954"/>
      <c r="BC113" s="954"/>
      <c r="BD113" s="954"/>
      <c r="BE113" s="954"/>
      <c r="BF113" s="954"/>
      <c r="BG113" s="954"/>
      <c r="BH113" s="954"/>
      <c r="BI113" s="954"/>
      <c r="BJ113" s="954"/>
      <c r="BK113" s="954"/>
      <c r="BL113" s="954"/>
      <c r="BM113" s="954"/>
      <c r="BN113" s="954"/>
      <c r="BO113" s="954"/>
      <c r="BP113" s="955"/>
      <c r="BQ113" s="956">
        <v>2169</v>
      </c>
      <c r="BR113" s="957"/>
      <c r="BS113" s="957"/>
      <c r="BT113" s="957"/>
      <c r="BU113" s="957"/>
      <c r="BV113" s="957">
        <v>203955</v>
      </c>
      <c r="BW113" s="957"/>
      <c r="BX113" s="957"/>
      <c r="BY113" s="957"/>
      <c r="BZ113" s="957"/>
      <c r="CA113" s="957">
        <v>203457</v>
      </c>
      <c r="CB113" s="957"/>
      <c r="CC113" s="957"/>
      <c r="CD113" s="957"/>
      <c r="CE113" s="957"/>
      <c r="CF113" s="951">
        <v>6.7</v>
      </c>
      <c r="CG113" s="952"/>
      <c r="CH113" s="952"/>
      <c r="CI113" s="952"/>
      <c r="CJ113" s="952"/>
      <c r="CK113" s="979"/>
      <c r="CL113" s="980"/>
      <c r="CM113" s="953" t="s">
        <v>447</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183</v>
      </c>
      <c r="DH113" s="990"/>
      <c r="DI113" s="990"/>
      <c r="DJ113" s="990"/>
      <c r="DK113" s="991"/>
      <c r="DL113" s="992" t="s">
        <v>183</v>
      </c>
      <c r="DM113" s="990"/>
      <c r="DN113" s="990"/>
      <c r="DO113" s="990"/>
      <c r="DP113" s="991"/>
      <c r="DQ113" s="992" t="s">
        <v>183</v>
      </c>
      <c r="DR113" s="990"/>
      <c r="DS113" s="990"/>
      <c r="DT113" s="990"/>
      <c r="DU113" s="991"/>
      <c r="DV113" s="993" t="s">
        <v>183</v>
      </c>
      <c r="DW113" s="994"/>
      <c r="DX113" s="994"/>
      <c r="DY113" s="994"/>
      <c r="DZ113" s="995"/>
    </row>
    <row r="114" spans="1:130" s="226" customFormat="1" ht="26.25" customHeight="1" x14ac:dyDescent="0.15">
      <c r="A114" s="985"/>
      <c r="B114" s="986"/>
      <c r="C114" s="954" t="s">
        <v>448</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2191</v>
      </c>
      <c r="AB114" s="990"/>
      <c r="AC114" s="990"/>
      <c r="AD114" s="990"/>
      <c r="AE114" s="991"/>
      <c r="AF114" s="992">
        <v>467</v>
      </c>
      <c r="AG114" s="990"/>
      <c r="AH114" s="990"/>
      <c r="AI114" s="990"/>
      <c r="AJ114" s="991"/>
      <c r="AK114" s="992">
        <v>475</v>
      </c>
      <c r="AL114" s="990"/>
      <c r="AM114" s="990"/>
      <c r="AN114" s="990"/>
      <c r="AO114" s="991"/>
      <c r="AP114" s="993">
        <v>0</v>
      </c>
      <c r="AQ114" s="994"/>
      <c r="AR114" s="994"/>
      <c r="AS114" s="994"/>
      <c r="AT114" s="995"/>
      <c r="AU114" s="939"/>
      <c r="AV114" s="940"/>
      <c r="AW114" s="940"/>
      <c r="AX114" s="940"/>
      <c r="AY114" s="940"/>
      <c r="AZ114" s="953" t="s">
        <v>449</v>
      </c>
      <c r="BA114" s="954"/>
      <c r="BB114" s="954"/>
      <c r="BC114" s="954"/>
      <c r="BD114" s="954"/>
      <c r="BE114" s="954"/>
      <c r="BF114" s="954"/>
      <c r="BG114" s="954"/>
      <c r="BH114" s="954"/>
      <c r="BI114" s="954"/>
      <c r="BJ114" s="954"/>
      <c r="BK114" s="954"/>
      <c r="BL114" s="954"/>
      <c r="BM114" s="954"/>
      <c r="BN114" s="954"/>
      <c r="BO114" s="954"/>
      <c r="BP114" s="955"/>
      <c r="BQ114" s="956">
        <v>758794</v>
      </c>
      <c r="BR114" s="957"/>
      <c r="BS114" s="957"/>
      <c r="BT114" s="957"/>
      <c r="BU114" s="957"/>
      <c r="BV114" s="957">
        <v>658466</v>
      </c>
      <c r="BW114" s="957"/>
      <c r="BX114" s="957"/>
      <c r="BY114" s="957"/>
      <c r="BZ114" s="957"/>
      <c r="CA114" s="957">
        <v>626461</v>
      </c>
      <c r="CB114" s="957"/>
      <c r="CC114" s="957"/>
      <c r="CD114" s="957"/>
      <c r="CE114" s="957"/>
      <c r="CF114" s="951">
        <v>20.7</v>
      </c>
      <c r="CG114" s="952"/>
      <c r="CH114" s="952"/>
      <c r="CI114" s="952"/>
      <c r="CJ114" s="952"/>
      <c r="CK114" s="979"/>
      <c r="CL114" s="980"/>
      <c r="CM114" s="953" t="s">
        <v>450</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183</v>
      </c>
      <c r="DH114" s="990"/>
      <c r="DI114" s="990"/>
      <c r="DJ114" s="990"/>
      <c r="DK114" s="991"/>
      <c r="DL114" s="992" t="s">
        <v>183</v>
      </c>
      <c r="DM114" s="990"/>
      <c r="DN114" s="990"/>
      <c r="DO114" s="990"/>
      <c r="DP114" s="991"/>
      <c r="DQ114" s="992" t="s">
        <v>183</v>
      </c>
      <c r="DR114" s="990"/>
      <c r="DS114" s="990"/>
      <c r="DT114" s="990"/>
      <c r="DU114" s="991"/>
      <c r="DV114" s="993" t="s">
        <v>183</v>
      </c>
      <c r="DW114" s="994"/>
      <c r="DX114" s="994"/>
      <c r="DY114" s="994"/>
      <c r="DZ114" s="995"/>
    </row>
    <row r="115" spans="1:130" s="226" customFormat="1" ht="26.25" customHeight="1" x14ac:dyDescent="0.15">
      <c r="A115" s="985"/>
      <c r="B115" s="986"/>
      <c r="C115" s="954" t="s">
        <v>451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183</v>
      </c>
      <c r="AB115" s="969"/>
      <c r="AC115" s="969"/>
      <c r="AD115" s="969"/>
      <c r="AE115" s="970"/>
      <c r="AF115" s="971" t="s">
        <v>183</v>
      </c>
      <c r="AG115" s="969"/>
      <c r="AH115" s="969"/>
      <c r="AI115" s="969"/>
      <c r="AJ115" s="970"/>
      <c r="AK115" s="971" t="s">
        <v>183</v>
      </c>
      <c r="AL115" s="969"/>
      <c r="AM115" s="969"/>
      <c r="AN115" s="969"/>
      <c r="AO115" s="970"/>
      <c r="AP115" s="972" t="s">
        <v>183</v>
      </c>
      <c r="AQ115" s="973"/>
      <c r="AR115" s="973"/>
      <c r="AS115" s="973"/>
      <c r="AT115" s="974"/>
      <c r="AU115" s="939"/>
      <c r="AV115" s="940"/>
      <c r="AW115" s="940"/>
      <c r="AX115" s="940"/>
      <c r="AY115" s="940"/>
      <c r="AZ115" s="953" t="s">
        <v>452</v>
      </c>
      <c r="BA115" s="954"/>
      <c r="BB115" s="954"/>
      <c r="BC115" s="954"/>
      <c r="BD115" s="954"/>
      <c r="BE115" s="954"/>
      <c r="BF115" s="954"/>
      <c r="BG115" s="954"/>
      <c r="BH115" s="954"/>
      <c r="BI115" s="954"/>
      <c r="BJ115" s="954"/>
      <c r="BK115" s="954"/>
      <c r="BL115" s="954"/>
      <c r="BM115" s="954"/>
      <c r="BN115" s="954"/>
      <c r="BO115" s="954"/>
      <c r="BP115" s="955"/>
      <c r="BQ115" s="956">
        <v>65001</v>
      </c>
      <c r="BR115" s="957"/>
      <c r="BS115" s="957"/>
      <c r="BT115" s="957"/>
      <c r="BU115" s="957"/>
      <c r="BV115" s="957">
        <v>127062</v>
      </c>
      <c r="BW115" s="957"/>
      <c r="BX115" s="957"/>
      <c r="BY115" s="957"/>
      <c r="BZ115" s="957"/>
      <c r="CA115" s="957" t="s">
        <v>183</v>
      </c>
      <c r="CB115" s="957"/>
      <c r="CC115" s="957"/>
      <c r="CD115" s="957"/>
      <c r="CE115" s="957"/>
      <c r="CF115" s="951" t="s">
        <v>183</v>
      </c>
      <c r="CG115" s="952"/>
      <c r="CH115" s="952"/>
      <c r="CI115" s="952"/>
      <c r="CJ115" s="952"/>
      <c r="CK115" s="979"/>
      <c r="CL115" s="980"/>
      <c r="CM115" s="953" t="s">
        <v>453</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183</v>
      </c>
      <c r="DH115" s="990"/>
      <c r="DI115" s="990"/>
      <c r="DJ115" s="990"/>
      <c r="DK115" s="991"/>
      <c r="DL115" s="992" t="s">
        <v>183</v>
      </c>
      <c r="DM115" s="990"/>
      <c r="DN115" s="990"/>
      <c r="DO115" s="990"/>
      <c r="DP115" s="991"/>
      <c r="DQ115" s="992" t="s">
        <v>183</v>
      </c>
      <c r="DR115" s="990"/>
      <c r="DS115" s="990"/>
      <c r="DT115" s="990"/>
      <c r="DU115" s="991"/>
      <c r="DV115" s="993" t="s">
        <v>183</v>
      </c>
      <c r="DW115" s="994"/>
      <c r="DX115" s="994"/>
      <c r="DY115" s="994"/>
      <c r="DZ115" s="995"/>
    </row>
    <row r="116" spans="1:130" s="226" customFormat="1" ht="26.25" customHeight="1" x14ac:dyDescent="0.15">
      <c r="A116" s="987"/>
      <c r="B116" s="988"/>
      <c r="C116" s="996" t="s">
        <v>454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223</v>
      </c>
      <c r="AB116" s="990"/>
      <c r="AC116" s="990"/>
      <c r="AD116" s="990"/>
      <c r="AE116" s="991"/>
      <c r="AF116" s="992">
        <v>53</v>
      </c>
      <c r="AG116" s="990"/>
      <c r="AH116" s="990"/>
      <c r="AI116" s="990"/>
      <c r="AJ116" s="991"/>
      <c r="AK116" s="992">
        <v>10</v>
      </c>
      <c r="AL116" s="990"/>
      <c r="AM116" s="990"/>
      <c r="AN116" s="990"/>
      <c r="AO116" s="991"/>
      <c r="AP116" s="993">
        <v>0</v>
      </c>
      <c r="AQ116" s="994"/>
      <c r="AR116" s="994"/>
      <c r="AS116" s="994"/>
      <c r="AT116" s="995"/>
      <c r="AU116" s="939"/>
      <c r="AV116" s="940"/>
      <c r="AW116" s="940"/>
      <c r="AX116" s="940"/>
      <c r="AY116" s="940"/>
      <c r="AZ116" s="998" t="s">
        <v>455</v>
      </c>
      <c r="BA116" s="999"/>
      <c r="BB116" s="999"/>
      <c r="BC116" s="999"/>
      <c r="BD116" s="999"/>
      <c r="BE116" s="999"/>
      <c r="BF116" s="999"/>
      <c r="BG116" s="999"/>
      <c r="BH116" s="999"/>
      <c r="BI116" s="999"/>
      <c r="BJ116" s="999"/>
      <c r="BK116" s="999"/>
      <c r="BL116" s="999"/>
      <c r="BM116" s="999"/>
      <c r="BN116" s="999"/>
      <c r="BO116" s="999"/>
      <c r="BP116" s="1000"/>
      <c r="BQ116" s="956" t="s">
        <v>183</v>
      </c>
      <c r="BR116" s="957"/>
      <c r="BS116" s="957"/>
      <c r="BT116" s="957"/>
      <c r="BU116" s="957"/>
      <c r="BV116" s="957" t="s">
        <v>183</v>
      </c>
      <c r="BW116" s="957"/>
      <c r="BX116" s="957"/>
      <c r="BY116" s="957"/>
      <c r="BZ116" s="957"/>
      <c r="CA116" s="957" t="s">
        <v>183</v>
      </c>
      <c r="CB116" s="957"/>
      <c r="CC116" s="957"/>
      <c r="CD116" s="957"/>
      <c r="CE116" s="957"/>
      <c r="CF116" s="951" t="s">
        <v>183</v>
      </c>
      <c r="CG116" s="952"/>
      <c r="CH116" s="952"/>
      <c r="CI116" s="952"/>
      <c r="CJ116" s="952"/>
      <c r="CK116" s="979"/>
      <c r="CL116" s="980"/>
      <c r="CM116" s="953" t="s">
        <v>456</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183</v>
      </c>
      <c r="DH116" s="990"/>
      <c r="DI116" s="990"/>
      <c r="DJ116" s="990"/>
      <c r="DK116" s="991"/>
      <c r="DL116" s="992" t="s">
        <v>183</v>
      </c>
      <c r="DM116" s="990"/>
      <c r="DN116" s="990"/>
      <c r="DO116" s="990"/>
      <c r="DP116" s="991"/>
      <c r="DQ116" s="992" t="s">
        <v>183</v>
      </c>
      <c r="DR116" s="990"/>
      <c r="DS116" s="990"/>
      <c r="DT116" s="990"/>
      <c r="DU116" s="991"/>
      <c r="DV116" s="993" t="s">
        <v>183</v>
      </c>
      <c r="DW116" s="994"/>
      <c r="DX116" s="994"/>
      <c r="DY116" s="994"/>
      <c r="DZ116" s="995"/>
    </row>
    <row r="117" spans="1:130" s="226" customFormat="1" ht="26.25" customHeight="1" x14ac:dyDescent="0.15">
      <c r="A117" s="94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457</v>
      </c>
      <c r="Z117" s="925"/>
      <c r="AA117" s="1009">
        <v>977383</v>
      </c>
      <c r="AB117" s="1010"/>
      <c r="AC117" s="1010"/>
      <c r="AD117" s="1010"/>
      <c r="AE117" s="1011"/>
      <c r="AF117" s="1012">
        <v>1073120</v>
      </c>
      <c r="AG117" s="1010"/>
      <c r="AH117" s="1010"/>
      <c r="AI117" s="1010"/>
      <c r="AJ117" s="1011"/>
      <c r="AK117" s="1012">
        <v>1110131</v>
      </c>
      <c r="AL117" s="1010"/>
      <c r="AM117" s="1010"/>
      <c r="AN117" s="1010"/>
      <c r="AO117" s="1011"/>
      <c r="AP117" s="1013"/>
      <c r="AQ117" s="1014"/>
      <c r="AR117" s="1014"/>
      <c r="AS117" s="1014"/>
      <c r="AT117" s="1015"/>
      <c r="AU117" s="939"/>
      <c r="AV117" s="940"/>
      <c r="AW117" s="940"/>
      <c r="AX117" s="940"/>
      <c r="AY117" s="940"/>
      <c r="AZ117" s="1005" t="s">
        <v>458</v>
      </c>
      <c r="BA117" s="1006"/>
      <c r="BB117" s="1006"/>
      <c r="BC117" s="1006"/>
      <c r="BD117" s="1006"/>
      <c r="BE117" s="1006"/>
      <c r="BF117" s="1006"/>
      <c r="BG117" s="1006"/>
      <c r="BH117" s="1006"/>
      <c r="BI117" s="1006"/>
      <c r="BJ117" s="1006"/>
      <c r="BK117" s="1006"/>
      <c r="BL117" s="1006"/>
      <c r="BM117" s="1006"/>
      <c r="BN117" s="1006"/>
      <c r="BO117" s="1006"/>
      <c r="BP117" s="1007"/>
      <c r="BQ117" s="956" t="s">
        <v>408</v>
      </c>
      <c r="BR117" s="957"/>
      <c r="BS117" s="957"/>
      <c r="BT117" s="957"/>
      <c r="BU117" s="957"/>
      <c r="BV117" s="957" t="s">
        <v>183</v>
      </c>
      <c r="BW117" s="957"/>
      <c r="BX117" s="957"/>
      <c r="BY117" s="957"/>
      <c r="BZ117" s="957"/>
      <c r="CA117" s="957" t="s">
        <v>183</v>
      </c>
      <c r="CB117" s="957"/>
      <c r="CC117" s="957"/>
      <c r="CD117" s="957"/>
      <c r="CE117" s="957"/>
      <c r="CF117" s="951" t="s">
        <v>183</v>
      </c>
      <c r="CG117" s="952"/>
      <c r="CH117" s="952"/>
      <c r="CI117" s="952"/>
      <c r="CJ117" s="952"/>
      <c r="CK117" s="979"/>
      <c r="CL117" s="980"/>
      <c r="CM117" s="953" t="s">
        <v>459</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183</v>
      </c>
      <c r="DH117" s="990"/>
      <c r="DI117" s="990"/>
      <c r="DJ117" s="990"/>
      <c r="DK117" s="991"/>
      <c r="DL117" s="992" t="s">
        <v>183</v>
      </c>
      <c r="DM117" s="990"/>
      <c r="DN117" s="990"/>
      <c r="DO117" s="990"/>
      <c r="DP117" s="991"/>
      <c r="DQ117" s="992" t="s">
        <v>183</v>
      </c>
      <c r="DR117" s="990"/>
      <c r="DS117" s="990"/>
      <c r="DT117" s="990"/>
      <c r="DU117" s="991"/>
      <c r="DV117" s="993" t="s">
        <v>183</v>
      </c>
      <c r="DW117" s="994"/>
      <c r="DX117" s="994"/>
      <c r="DY117" s="994"/>
      <c r="DZ117" s="995"/>
    </row>
    <row r="118" spans="1:130" s="226" customFormat="1" ht="26.25" customHeight="1" x14ac:dyDescent="0.15">
      <c r="A118" s="94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429</v>
      </c>
      <c r="AB118" s="924"/>
      <c r="AC118" s="924"/>
      <c r="AD118" s="924"/>
      <c r="AE118" s="925"/>
      <c r="AF118" s="923" t="s">
        <v>430</v>
      </c>
      <c r="AG118" s="924"/>
      <c r="AH118" s="924"/>
      <c r="AI118" s="924"/>
      <c r="AJ118" s="925"/>
      <c r="AK118" s="923" t="s">
        <v>311</v>
      </c>
      <c r="AL118" s="924"/>
      <c r="AM118" s="924"/>
      <c r="AN118" s="924"/>
      <c r="AO118" s="925"/>
      <c r="AP118" s="1001" t="s">
        <v>431</v>
      </c>
      <c r="AQ118" s="1002"/>
      <c r="AR118" s="1002"/>
      <c r="AS118" s="1002"/>
      <c r="AT118" s="1003"/>
      <c r="AU118" s="939"/>
      <c r="AV118" s="940"/>
      <c r="AW118" s="940"/>
      <c r="AX118" s="940"/>
      <c r="AY118" s="940"/>
      <c r="AZ118" s="1004" t="s">
        <v>460</v>
      </c>
      <c r="BA118" s="996"/>
      <c r="BB118" s="996"/>
      <c r="BC118" s="996"/>
      <c r="BD118" s="996"/>
      <c r="BE118" s="996"/>
      <c r="BF118" s="996"/>
      <c r="BG118" s="996"/>
      <c r="BH118" s="996"/>
      <c r="BI118" s="996"/>
      <c r="BJ118" s="996"/>
      <c r="BK118" s="996"/>
      <c r="BL118" s="996"/>
      <c r="BM118" s="996"/>
      <c r="BN118" s="996"/>
      <c r="BO118" s="996"/>
      <c r="BP118" s="997"/>
      <c r="BQ118" s="1030" t="s">
        <v>183</v>
      </c>
      <c r="BR118" s="1031"/>
      <c r="BS118" s="1031"/>
      <c r="BT118" s="1031"/>
      <c r="BU118" s="1031"/>
      <c r="BV118" s="1031" t="s">
        <v>183</v>
      </c>
      <c r="BW118" s="1031"/>
      <c r="BX118" s="1031"/>
      <c r="BY118" s="1031"/>
      <c r="BZ118" s="1031"/>
      <c r="CA118" s="1031" t="s">
        <v>183</v>
      </c>
      <c r="CB118" s="1031"/>
      <c r="CC118" s="1031"/>
      <c r="CD118" s="1031"/>
      <c r="CE118" s="1031"/>
      <c r="CF118" s="951" t="s">
        <v>183</v>
      </c>
      <c r="CG118" s="952"/>
      <c r="CH118" s="952"/>
      <c r="CI118" s="952"/>
      <c r="CJ118" s="952"/>
      <c r="CK118" s="979"/>
      <c r="CL118" s="980"/>
      <c r="CM118" s="953" t="s">
        <v>461</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183</v>
      </c>
      <c r="DH118" s="990"/>
      <c r="DI118" s="990"/>
      <c r="DJ118" s="990"/>
      <c r="DK118" s="991"/>
      <c r="DL118" s="992" t="s">
        <v>183</v>
      </c>
      <c r="DM118" s="990"/>
      <c r="DN118" s="990"/>
      <c r="DO118" s="990"/>
      <c r="DP118" s="991"/>
      <c r="DQ118" s="992" t="s">
        <v>183</v>
      </c>
      <c r="DR118" s="990"/>
      <c r="DS118" s="990"/>
      <c r="DT118" s="990"/>
      <c r="DU118" s="991"/>
      <c r="DV118" s="993" t="s">
        <v>183</v>
      </c>
      <c r="DW118" s="994"/>
      <c r="DX118" s="994"/>
      <c r="DY118" s="994"/>
      <c r="DZ118" s="995"/>
    </row>
    <row r="119" spans="1:130" s="226" customFormat="1" ht="26.25" customHeight="1" x14ac:dyDescent="0.15">
      <c r="A119" s="1087" t="s">
        <v>435</v>
      </c>
      <c r="B119" s="978"/>
      <c r="C119" s="960" t="s">
        <v>436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183</v>
      </c>
      <c r="AB119" s="931"/>
      <c r="AC119" s="931"/>
      <c r="AD119" s="931"/>
      <c r="AE119" s="932"/>
      <c r="AF119" s="933" t="s">
        <v>183</v>
      </c>
      <c r="AG119" s="931"/>
      <c r="AH119" s="931"/>
      <c r="AI119" s="931"/>
      <c r="AJ119" s="932"/>
      <c r="AK119" s="933" t="s">
        <v>183</v>
      </c>
      <c r="AL119" s="931"/>
      <c r="AM119" s="931"/>
      <c r="AN119" s="931"/>
      <c r="AO119" s="932"/>
      <c r="AP119" s="934" t="s">
        <v>183</v>
      </c>
      <c r="AQ119" s="935"/>
      <c r="AR119" s="935"/>
      <c r="AS119" s="935"/>
      <c r="AT119" s="936"/>
      <c r="AU119" s="941"/>
      <c r="AV119" s="942"/>
      <c r="AW119" s="942"/>
      <c r="AX119" s="942"/>
      <c r="AY119" s="942"/>
      <c r="AZ119" s="247" t="s">
        <v>191</v>
      </c>
      <c r="BA119" s="247"/>
      <c r="BB119" s="247"/>
      <c r="BC119" s="247"/>
      <c r="BD119" s="247"/>
      <c r="BE119" s="247"/>
      <c r="BF119" s="247"/>
      <c r="BG119" s="247"/>
      <c r="BH119" s="247"/>
      <c r="BI119" s="247"/>
      <c r="BJ119" s="247"/>
      <c r="BK119" s="247"/>
      <c r="BL119" s="247"/>
      <c r="BM119" s="247"/>
      <c r="BN119" s="247"/>
      <c r="BO119" s="1008" t="s">
        <v>462</v>
      </c>
      <c r="BP119" s="1036"/>
      <c r="BQ119" s="1030">
        <v>10186902</v>
      </c>
      <c r="BR119" s="1031"/>
      <c r="BS119" s="1031"/>
      <c r="BT119" s="1031"/>
      <c r="BU119" s="1031"/>
      <c r="BV119" s="1031">
        <v>9893596</v>
      </c>
      <c r="BW119" s="1031"/>
      <c r="BX119" s="1031"/>
      <c r="BY119" s="1031"/>
      <c r="BZ119" s="1031"/>
      <c r="CA119" s="1031">
        <v>9324123</v>
      </c>
      <c r="CB119" s="1031"/>
      <c r="CC119" s="1031"/>
      <c r="CD119" s="1031"/>
      <c r="CE119" s="1031"/>
      <c r="CF119" s="1032"/>
      <c r="CG119" s="1033"/>
      <c r="CH119" s="1033"/>
      <c r="CI119" s="1033"/>
      <c r="CJ119" s="1034"/>
      <c r="CK119" s="981"/>
      <c r="CL119" s="982"/>
      <c r="CM119" s="1004" t="s">
        <v>463</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183</v>
      </c>
      <c r="DH119" s="1017"/>
      <c r="DI119" s="1017"/>
      <c r="DJ119" s="1017"/>
      <c r="DK119" s="1018"/>
      <c r="DL119" s="1016" t="s">
        <v>183</v>
      </c>
      <c r="DM119" s="1017"/>
      <c r="DN119" s="1017"/>
      <c r="DO119" s="1017"/>
      <c r="DP119" s="1018"/>
      <c r="DQ119" s="1016" t="s">
        <v>408</v>
      </c>
      <c r="DR119" s="1017"/>
      <c r="DS119" s="1017"/>
      <c r="DT119" s="1017"/>
      <c r="DU119" s="1018"/>
      <c r="DV119" s="1019" t="s">
        <v>183</v>
      </c>
      <c r="DW119" s="1020"/>
      <c r="DX119" s="1020"/>
      <c r="DY119" s="1020"/>
      <c r="DZ119" s="1021"/>
    </row>
    <row r="120" spans="1:130" s="226" customFormat="1" ht="26.25" customHeight="1" x14ac:dyDescent="0.15">
      <c r="A120" s="1088"/>
      <c r="B120" s="980"/>
      <c r="C120" s="953" t="s">
        <v>440</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183</v>
      </c>
      <c r="AB120" s="990"/>
      <c r="AC120" s="990"/>
      <c r="AD120" s="990"/>
      <c r="AE120" s="991"/>
      <c r="AF120" s="992" t="s">
        <v>183</v>
      </c>
      <c r="AG120" s="990"/>
      <c r="AH120" s="990"/>
      <c r="AI120" s="990"/>
      <c r="AJ120" s="991"/>
      <c r="AK120" s="992" t="s">
        <v>183</v>
      </c>
      <c r="AL120" s="990"/>
      <c r="AM120" s="990"/>
      <c r="AN120" s="990"/>
      <c r="AO120" s="991"/>
      <c r="AP120" s="993" t="s">
        <v>183</v>
      </c>
      <c r="AQ120" s="994"/>
      <c r="AR120" s="994"/>
      <c r="AS120" s="994"/>
      <c r="AT120" s="995"/>
      <c r="AU120" s="1022" t="s">
        <v>464</v>
      </c>
      <c r="AV120" s="1023"/>
      <c r="AW120" s="1023"/>
      <c r="AX120" s="1023"/>
      <c r="AY120" s="1024"/>
      <c r="AZ120" s="960" t="s">
        <v>465</v>
      </c>
      <c r="BA120" s="928"/>
      <c r="BB120" s="928"/>
      <c r="BC120" s="928"/>
      <c r="BD120" s="928"/>
      <c r="BE120" s="928"/>
      <c r="BF120" s="928"/>
      <c r="BG120" s="928"/>
      <c r="BH120" s="928"/>
      <c r="BI120" s="928"/>
      <c r="BJ120" s="928"/>
      <c r="BK120" s="928"/>
      <c r="BL120" s="928"/>
      <c r="BM120" s="928"/>
      <c r="BN120" s="928"/>
      <c r="BO120" s="928"/>
      <c r="BP120" s="929"/>
      <c r="BQ120" s="961">
        <v>2741780</v>
      </c>
      <c r="BR120" s="962"/>
      <c r="BS120" s="962"/>
      <c r="BT120" s="962"/>
      <c r="BU120" s="962"/>
      <c r="BV120" s="962">
        <v>2761655</v>
      </c>
      <c r="BW120" s="962"/>
      <c r="BX120" s="962"/>
      <c r="BY120" s="962"/>
      <c r="BZ120" s="962"/>
      <c r="CA120" s="962">
        <v>2633869</v>
      </c>
      <c r="CB120" s="962"/>
      <c r="CC120" s="962"/>
      <c r="CD120" s="962"/>
      <c r="CE120" s="962"/>
      <c r="CF120" s="975">
        <v>86.9</v>
      </c>
      <c r="CG120" s="976"/>
      <c r="CH120" s="976"/>
      <c r="CI120" s="976"/>
      <c r="CJ120" s="976"/>
      <c r="CK120" s="1037" t="s">
        <v>466</v>
      </c>
      <c r="CL120" s="1038"/>
      <c r="CM120" s="1038"/>
      <c r="CN120" s="1038"/>
      <c r="CO120" s="1039"/>
      <c r="CP120" s="1045" t="s">
        <v>412</v>
      </c>
      <c r="CQ120" s="1046"/>
      <c r="CR120" s="1046"/>
      <c r="CS120" s="1046"/>
      <c r="CT120" s="1046"/>
      <c r="CU120" s="1046"/>
      <c r="CV120" s="1046"/>
      <c r="CW120" s="1046"/>
      <c r="CX120" s="1046"/>
      <c r="CY120" s="1046"/>
      <c r="CZ120" s="1046"/>
      <c r="DA120" s="1046"/>
      <c r="DB120" s="1046"/>
      <c r="DC120" s="1046"/>
      <c r="DD120" s="1046"/>
      <c r="DE120" s="1046"/>
      <c r="DF120" s="1047"/>
      <c r="DG120" s="961">
        <v>162940</v>
      </c>
      <c r="DH120" s="962"/>
      <c r="DI120" s="962"/>
      <c r="DJ120" s="962"/>
      <c r="DK120" s="962"/>
      <c r="DL120" s="962">
        <v>155839</v>
      </c>
      <c r="DM120" s="962"/>
      <c r="DN120" s="962"/>
      <c r="DO120" s="962"/>
      <c r="DP120" s="962"/>
      <c r="DQ120" s="962">
        <v>145302</v>
      </c>
      <c r="DR120" s="962"/>
      <c r="DS120" s="962"/>
      <c r="DT120" s="962"/>
      <c r="DU120" s="962"/>
      <c r="DV120" s="963">
        <v>4.8</v>
      </c>
      <c r="DW120" s="963"/>
      <c r="DX120" s="963"/>
      <c r="DY120" s="963"/>
      <c r="DZ120" s="964"/>
    </row>
    <row r="121" spans="1:130" s="226" customFormat="1" ht="26.25" customHeight="1" x14ac:dyDescent="0.15">
      <c r="A121" s="1088"/>
      <c r="B121" s="980"/>
      <c r="C121" s="1005" t="s">
        <v>467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183</v>
      </c>
      <c r="AB121" s="990"/>
      <c r="AC121" s="990"/>
      <c r="AD121" s="990"/>
      <c r="AE121" s="991"/>
      <c r="AF121" s="992" t="s">
        <v>183</v>
      </c>
      <c r="AG121" s="990"/>
      <c r="AH121" s="990"/>
      <c r="AI121" s="990"/>
      <c r="AJ121" s="991"/>
      <c r="AK121" s="992" t="s">
        <v>183</v>
      </c>
      <c r="AL121" s="990"/>
      <c r="AM121" s="990"/>
      <c r="AN121" s="990"/>
      <c r="AO121" s="991"/>
      <c r="AP121" s="993" t="s">
        <v>183</v>
      </c>
      <c r="AQ121" s="994"/>
      <c r="AR121" s="994"/>
      <c r="AS121" s="994"/>
      <c r="AT121" s="995"/>
      <c r="AU121" s="1025"/>
      <c r="AV121" s="1026"/>
      <c r="AW121" s="1026"/>
      <c r="AX121" s="1026"/>
      <c r="AY121" s="1027"/>
      <c r="AZ121" s="953" t="s">
        <v>468</v>
      </c>
      <c r="BA121" s="954"/>
      <c r="BB121" s="954"/>
      <c r="BC121" s="954"/>
      <c r="BD121" s="954"/>
      <c r="BE121" s="954"/>
      <c r="BF121" s="954"/>
      <c r="BG121" s="954"/>
      <c r="BH121" s="954"/>
      <c r="BI121" s="954"/>
      <c r="BJ121" s="954"/>
      <c r="BK121" s="954"/>
      <c r="BL121" s="954"/>
      <c r="BM121" s="954"/>
      <c r="BN121" s="954"/>
      <c r="BO121" s="954"/>
      <c r="BP121" s="955"/>
      <c r="BQ121" s="956">
        <v>571440</v>
      </c>
      <c r="BR121" s="957"/>
      <c r="BS121" s="957"/>
      <c r="BT121" s="957"/>
      <c r="BU121" s="957"/>
      <c r="BV121" s="957">
        <v>491605</v>
      </c>
      <c r="BW121" s="957"/>
      <c r="BX121" s="957"/>
      <c r="BY121" s="957"/>
      <c r="BZ121" s="957"/>
      <c r="CA121" s="957">
        <v>436129</v>
      </c>
      <c r="CB121" s="957"/>
      <c r="CC121" s="957"/>
      <c r="CD121" s="957"/>
      <c r="CE121" s="957"/>
      <c r="CF121" s="951">
        <v>14.4</v>
      </c>
      <c r="CG121" s="952"/>
      <c r="CH121" s="952"/>
      <c r="CI121" s="952"/>
      <c r="CJ121" s="952"/>
      <c r="CK121" s="1040"/>
      <c r="CL121" s="1041"/>
      <c r="CM121" s="1041"/>
      <c r="CN121" s="1041"/>
      <c r="CO121" s="1042"/>
      <c r="CP121" s="1050" t="s">
        <v>469</v>
      </c>
      <c r="CQ121" s="1051"/>
      <c r="CR121" s="1051"/>
      <c r="CS121" s="1051"/>
      <c r="CT121" s="1051"/>
      <c r="CU121" s="1051"/>
      <c r="CV121" s="1051"/>
      <c r="CW121" s="1051"/>
      <c r="CX121" s="1051"/>
      <c r="CY121" s="1051"/>
      <c r="CZ121" s="1051"/>
      <c r="DA121" s="1051"/>
      <c r="DB121" s="1051"/>
      <c r="DC121" s="1051"/>
      <c r="DD121" s="1051"/>
      <c r="DE121" s="1051"/>
      <c r="DF121" s="1052"/>
      <c r="DG121" s="956" t="s">
        <v>183</v>
      </c>
      <c r="DH121" s="957"/>
      <c r="DI121" s="957"/>
      <c r="DJ121" s="957"/>
      <c r="DK121" s="957"/>
      <c r="DL121" s="957" t="s">
        <v>183</v>
      </c>
      <c r="DM121" s="957"/>
      <c r="DN121" s="957"/>
      <c r="DO121" s="957"/>
      <c r="DP121" s="957"/>
      <c r="DQ121" s="957" t="s">
        <v>183</v>
      </c>
      <c r="DR121" s="957"/>
      <c r="DS121" s="957"/>
      <c r="DT121" s="957"/>
      <c r="DU121" s="957"/>
      <c r="DV121" s="958" t="s">
        <v>183</v>
      </c>
      <c r="DW121" s="958"/>
      <c r="DX121" s="958"/>
      <c r="DY121" s="958"/>
      <c r="DZ121" s="959"/>
    </row>
    <row r="122" spans="1:130" s="226" customFormat="1" ht="26.25" customHeight="1" x14ac:dyDescent="0.15">
      <c r="A122" s="1088"/>
      <c r="B122" s="980"/>
      <c r="C122" s="953" t="s">
        <v>450</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408</v>
      </c>
      <c r="AB122" s="990"/>
      <c r="AC122" s="990"/>
      <c r="AD122" s="990"/>
      <c r="AE122" s="991"/>
      <c r="AF122" s="992" t="s">
        <v>183</v>
      </c>
      <c r="AG122" s="990"/>
      <c r="AH122" s="990"/>
      <c r="AI122" s="990"/>
      <c r="AJ122" s="991"/>
      <c r="AK122" s="992" t="s">
        <v>183</v>
      </c>
      <c r="AL122" s="990"/>
      <c r="AM122" s="990"/>
      <c r="AN122" s="990"/>
      <c r="AO122" s="991"/>
      <c r="AP122" s="993" t="s">
        <v>183</v>
      </c>
      <c r="AQ122" s="994"/>
      <c r="AR122" s="994"/>
      <c r="AS122" s="994"/>
      <c r="AT122" s="995"/>
      <c r="AU122" s="1025"/>
      <c r="AV122" s="1026"/>
      <c r="AW122" s="1026"/>
      <c r="AX122" s="1026"/>
      <c r="AY122" s="1027"/>
      <c r="AZ122" s="1004" t="s">
        <v>470</v>
      </c>
      <c r="BA122" s="996"/>
      <c r="BB122" s="996"/>
      <c r="BC122" s="996"/>
      <c r="BD122" s="996"/>
      <c r="BE122" s="996"/>
      <c r="BF122" s="996"/>
      <c r="BG122" s="996"/>
      <c r="BH122" s="996"/>
      <c r="BI122" s="996"/>
      <c r="BJ122" s="996"/>
      <c r="BK122" s="996"/>
      <c r="BL122" s="996"/>
      <c r="BM122" s="996"/>
      <c r="BN122" s="996"/>
      <c r="BO122" s="996"/>
      <c r="BP122" s="997"/>
      <c r="BQ122" s="1030">
        <v>5799020</v>
      </c>
      <c r="BR122" s="1031"/>
      <c r="BS122" s="1031"/>
      <c r="BT122" s="1031"/>
      <c r="BU122" s="1031"/>
      <c r="BV122" s="1031">
        <v>5550214</v>
      </c>
      <c r="BW122" s="1031"/>
      <c r="BX122" s="1031"/>
      <c r="BY122" s="1031"/>
      <c r="BZ122" s="1031"/>
      <c r="CA122" s="1031">
        <v>5343504</v>
      </c>
      <c r="CB122" s="1031"/>
      <c r="CC122" s="1031"/>
      <c r="CD122" s="1031"/>
      <c r="CE122" s="1031"/>
      <c r="CF122" s="1048">
        <v>176.3</v>
      </c>
      <c r="CG122" s="1049"/>
      <c r="CH122" s="1049"/>
      <c r="CI122" s="1049"/>
      <c r="CJ122" s="1049"/>
      <c r="CK122" s="1040"/>
      <c r="CL122" s="1041"/>
      <c r="CM122" s="1041"/>
      <c r="CN122" s="1041"/>
      <c r="CO122" s="1042"/>
      <c r="CP122" s="1050" t="s">
        <v>407</v>
      </c>
      <c r="CQ122" s="1051"/>
      <c r="CR122" s="1051"/>
      <c r="CS122" s="1051"/>
      <c r="CT122" s="1051"/>
      <c r="CU122" s="1051"/>
      <c r="CV122" s="1051"/>
      <c r="CW122" s="1051"/>
      <c r="CX122" s="1051"/>
      <c r="CY122" s="1051"/>
      <c r="CZ122" s="1051"/>
      <c r="DA122" s="1051"/>
      <c r="DB122" s="1051"/>
      <c r="DC122" s="1051"/>
      <c r="DD122" s="1051"/>
      <c r="DE122" s="1051"/>
      <c r="DF122" s="1052"/>
      <c r="DG122" s="956" t="s">
        <v>183</v>
      </c>
      <c r="DH122" s="957"/>
      <c r="DI122" s="957"/>
      <c r="DJ122" s="957"/>
      <c r="DK122" s="957"/>
      <c r="DL122" s="957" t="s">
        <v>183</v>
      </c>
      <c r="DM122" s="957"/>
      <c r="DN122" s="957"/>
      <c r="DO122" s="957"/>
      <c r="DP122" s="957"/>
      <c r="DQ122" s="957" t="s">
        <v>183</v>
      </c>
      <c r="DR122" s="957"/>
      <c r="DS122" s="957"/>
      <c r="DT122" s="957"/>
      <c r="DU122" s="957"/>
      <c r="DV122" s="958" t="s">
        <v>183</v>
      </c>
      <c r="DW122" s="958"/>
      <c r="DX122" s="958"/>
      <c r="DY122" s="958"/>
      <c r="DZ122" s="959"/>
    </row>
    <row r="123" spans="1:130" s="226" customFormat="1" ht="26.25" customHeight="1" x14ac:dyDescent="0.15">
      <c r="A123" s="1088"/>
      <c r="B123" s="980"/>
      <c r="C123" s="953" t="s">
        <v>456</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183</v>
      </c>
      <c r="AB123" s="990"/>
      <c r="AC123" s="990"/>
      <c r="AD123" s="990"/>
      <c r="AE123" s="991"/>
      <c r="AF123" s="992" t="s">
        <v>183</v>
      </c>
      <c r="AG123" s="990"/>
      <c r="AH123" s="990"/>
      <c r="AI123" s="990"/>
      <c r="AJ123" s="991"/>
      <c r="AK123" s="992" t="s">
        <v>183</v>
      </c>
      <c r="AL123" s="990"/>
      <c r="AM123" s="990"/>
      <c r="AN123" s="990"/>
      <c r="AO123" s="991"/>
      <c r="AP123" s="993" t="s">
        <v>183</v>
      </c>
      <c r="AQ123" s="994"/>
      <c r="AR123" s="994"/>
      <c r="AS123" s="994"/>
      <c r="AT123" s="995"/>
      <c r="AU123" s="1028"/>
      <c r="AV123" s="1029"/>
      <c r="AW123" s="1029"/>
      <c r="AX123" s="1029"/>
      <c r="AY123" s="1029"/>
      <c r="AZ123" s="247" t="s">
        <v>191</v>
      </c>
      <c r="BA123" s="247"/>
      <c r="BB123" s="247"/>
      <c r="BC123" s="247"/>
      <c r="BD123" s="247"/>
      <c r="BE123" s="247"/>
      <c r="BF123" s="247"/>
      <c r="BG123" s="247"/>
      <c r="BH123" s="247"/>
      <c r="BI123" s="247"/>
      <c r="BJ123" s="247"/>
      <c r="BK123" s="247"/>
      <c r="BL123" s="247"/>
      <c r="BM123" s="247"/>
      <c r="BN123" s="247"/>
      <c r="BO123" s="1008" t="s">
        <v>471</v>
      </c>
      <c r="BP123" s="1036"/>
      <c r="BQ123" s="1094">
        <v>9112240</v>
      </c>
      <c r="BR123" s="1095"/>
      <c r="BS123" s="1095"/>
      <c r="BT123" s="1095"/>
      <c r="BU123" s="1095"/>
      <c r="BV123" s="1095">
        <v>8803474</v>
      </c>
      <c r="BW123" s="1095"/>
      <c r="BX123" s="1095"/>
      <c r="BY123" s="1095"/>
      <c r="BZ123" s="1095"/>
      <c r="CA123" s="1095">
        <v>8413502</v>
      </c>
      <c r="CB123" s="1095"/>
      <c r="CC123" s="1095"/>
      <c r="CD123" s="1095"/>
      <c r="CE123" s="1095"/>
      <c r="CF123" s="1032"/>
      <c r="CG123" s="1033"/>
      <c r="CH123" s="1033"/>
      <c r="CI123" s="1033"/>
      <c r="CJ123" s="1034"/>
      <c r="CK123" s="1040"/>
      <c r="CL123" s="1041"/>
      <c r="CM123" s="1041"/>
      <c r="CN123" s="1041"/>
      <c r="CO123" s="1042"/>
      <c r="CP123" s="1050" t="s">
        <v>406</v>
      </c>
      <c r="CQ123" s="1051"/>
      <c r="CR123" s="1051"/>
      <c r="CS123" s="1051"/>
      <c r="CT123" s="1051"/>
      <c r="CU123" s="1051"/>
      <c r="CV123" s="1051"/>
      <c r="CW123" s="1051"/>
      <c r="CX123" s="1051"/>
      <c r="CY123" s="1051"/>
      <c r="CZ123" s="1051"/>
      <c r="DA123" s="1051"/>
      <c r="DB123" s="1051"/>
      <c r="DC123" s="1051"/>
      <c r="DD123" s="1051"/>
      <c r="DE123" s="1051"/>
      <c r="DF123" s="1052"/>
      <c r="DG123" s="989" t="s">
        <v>183</v>
      </c>
      <c r="DH123" s="990"/>
      <c r="DI123" s="990"/>
      <c r="DJ123" s="990"/>
      <c r="DK123" s="991"/>
      <c r="DL123" s="992" t="s">
        <v>183</v>
      </c>
      <c r="DM123" s="990"/>
      <c r="DN123" s="990"/>
      <c r="DO123" s="990"/>
      <c r="DP123" s="991"/>
      <c r="DQ123" s="992" t="s">
        <v>183</v>
      </c>
      <c r="DR123" s="990"/>
      <c r="DS123" s="990"/>
      <c r="DT123" s="990"/>
      <c r="DU123" s="991"/>
      <c r="DV123" s="993" t="s">
        <v>183</v>
      </c>
      <c r="DW123" s="994"/>
      <c r="DX123" s="994"/>
      <c r="DY123" s="994"/>
      <c r="DZ123" s="995"/>
    </row>
    <row r="124" spans="1:130" s="226" customFormat="1" ht="26.25" customHeight="1" thickBot="1" x14ac:dyDescent="0.2">
      <c r="A124" s="1088"/>
      <c r="B124" s="980"/>
      <c r="C124" s="953" t="s">
        <v>459</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183</v>
      </c>
      <c r="AB124" s="990"/>
      <c r="AC124" s="990"/>
      <c r="AD124" s="990"/>
      <c r="AE124" s="991"/>
      <c r="AF124" s="992" t="s">
        <v>183</v>
      </c>
      <c r="AG124" s="990"/>
      <c r="AH124" s="990"/>
      <c r="AI124" s="990"/>
      <c r="AJ124" s="991"/>
      <c r="AK124" s="992" t="s">
        <v>183</v>
      </c>
      <c r="AL124" s="990"/>
      <c r="AM124" s="990"/>
      <c r="AN124" s="990"/>
      <c r="AO124" s="991"/>
      <c r="AP124" s="993" t="s">
        <v>183</v>
      </c>
      <c r="AQ124" s="994"/>
      <c r="AR124" s="994"/>
      <c r="AS124" s="994"/>
      <c r="AT124" s="995"/>
      <c r="AU124" s="1090" t="s">
        <v>472</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38.200000000000003</v>
      </c>
      <c r="BR124" s="1058"/>
      <c r="BS124" s="1058"/>
      <c r="BT124" s="1058"/>
      <c r="BU124" s="1058"/>
      <c r="BV124" s="1058">
        <v>35.4</v>
      </c>
      <c r="BW124" s="1058"/>
      <c r="BX124" s="1058"/>
      <c r="BY124" s="1058"/>
      <c r="BZ124" s="1058"/>
      <c r="CA124" s="1058">
        <v>30</v>
      </c>
      <c r="CB124" s="1058"/>
      <c r="CC124" s="1058"/>
      <c r="CD124" s="1058"/>
      <c r="CE124" s="1058"/>
      <c r="CF124" s="1059"/>
      <c r="CG124" s="1060"/>
      <c r="CH124" s="1060"/>
      <c r="CI124" s="1060"/>
      <c r="CJ124" s="1061"/>
      <c r="CK124" s="1043"/>
      <c r="CL124" s="1043"/>
      <c r="CM124" s="1043"/>
      <c r="CN124" s="1043"/>
      <c r="CO124" s="1044"/>
      <c r="CP124" s="1050" t="s">
        <v>473</v>
      </c>
      <c r="CQ124" s="1051"/>
      <c r="CR124" s="1051"/>
      <c r="CS124" s="1051"/>
      <c r="CT124" s="1051"/>
      <c r="CU124" s="1051"/>
      <c r="CV124" s="1051"/>
      <c r="CW124" s="1051"/>
      <c r="CX124" s="1051"/>
      <c r="CY124" s="1051"/>
      <c r="CZ124" s="1051"/>
      <c r="DA124" s="1051"/>
      <c r="DB124" s="1051"/>
      <c r="DC124" s="1051"/>
      <c r="DD124" s="1051"/>
      <c r="DE124" s="1051"/>
      <c r="DF124" s="1052"/>
      <c r="DG124" s="1035" t="s">
        <v>183</v>
      </c>
      <c r="DH124" s="1017"/>
      <c r="DI124" s="1017"/>
      <c r="DJ124" s="1017"/>
      <c r="DK124" s="1018"/>
      <c r="DL124" s="1016" t="s">
        <v>183</v>
      </c>
      <c r="DM124" s="1017"/>
      <c r="DN124" s="1017"/>
      <c r="DO124" s="1017"/>
      <c r="DP124" s="1018"/>
      <c r="DQ124" s="1016" t="s">
        <v>183</v>
      </c>
      <c r="DR124" s="1017"/>
      <c r="DS124" s="1017"/>
      <c r="DT124" s="1017"/>
      <c r="DU124" s="1018"/>
      <c r="DV124" s="1019" t="s">
        <v>183</v>
      </c>
      <c r="DW124" s="1020"/>
      <c r="DX124" s="1020"/>
      <c r="DY124" s="1020"/>
      <c r="DZ124" s="1021"/>
    </row>
    <row r="125" spans="1:130" s="226" customFormat="1" ht="26.25" customHeight="1" x14ac:dyDescent="0.15">
      <c r="A125" s="1088"/>
      <c r="B125" s="980"/>
      <c r="C125" s="953" t="s">
        <v>461</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183</v>
      </c>
      <c r="AB125" s="990"/>
      <c r="AC125" s="990"/>
      <c r="AD125" s="990"/>
      <c r="AE125" s="991"/>
      <c r="AF125" s="992" t="s">
        <v>183</v>
      </c>
      <c r="AG125" s="990"/>
      <c r="AH125" s="990"/>
      <c r="AI125" s="990"/>
      <c r="AJ125" s="991"/>
      <c r="AK125" s="992" t="s">
        <v>183</v>
      </c>
      <c r="AL125" s="990"/>
      <c r="AM125" s="990"/>
      <c r="AN125" s="990"/>
      <c r="AO125" s="991"/>
      <c r="AP125" s="993" t="s">
        <v>183</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474</v>
      </c>
      <c r="CL125" s="1038"/>
      <c r="CM125" s="1038"/>
      <c r="CN125" s="1038"/>
      <c r="CO125" s="1039"/>
      <c r="CP125" s="960" t="s">
        <v>475</v>
      </c>
      <c r="CQ125" s="928"/>
      <c r="CR125" s="928"/>
      <c r="CS125" s="928"/>
      <c r="CT125" s="928"/>
      <c r="CU125" s="928"/>
      <c r="CV125" s="928"/>
      <c r="CW125" s="928"/>
      <c r="CX125" s="928"/>
      <c r="CY125" s="928"/>
      <c r="CZ125" s="928"/>
      <c r="DA125" s="928"/>
      <c r="DB125" s="928"/>
      <c r="DC125" s="928"/>
      <c r="DD125" s="928"/>
      <c r="DE125" s="928"/>
      <c r="DF125" s="929"/>
      <c r="DG125" s="961" t="s">
        <v>183</v>
      </c>
      <c r="DH125" s="962"/>
      <c r="DI125" s="962"/>
      <c r="DJ125" s="962"/>
      <c r="DK125" s="962"/>
      <c r="DL125" s="962" t="s">
        <v>183</v>
      </c>
      <c r="DM125" s="962"/>
      <c r="DN125" s="962"/>
      <c r="DO125" s="962"/>
      <c r="DP125" s="962"/>
      <c r="DQ125" s="962" t="s">
        <v>183</v>
      </c>
      <c r="DR125" s="962"/>
      <c r="DS125" s="962"/>
      <c r="DT125" s="962"/>
      <c r="DU125" s="962"/>
      <c r="DV125" s="963" t="s">
        <v>183</v>
      </c>
      <c r="DW125" s="963"/>
      <c r="DX125" s="963"/>
      <c r="DY125" s="963"/>
      <c r="DZ125" s="964"/>
    </row>
    <row r="126" spans="1:130" s="226" customFormat="1" ht="26.25" customHeight="1" thickBot="1" x14ac:dyDescent="0.2">
      <c r="A126" s="1088"/>
      <c r="B126" s="980"/>
      <c r="C126" s="953" t="s">
        <v>463</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183</v>
      </c>
      <c r="AB126" s="990"/>
      <c r="AC126" s="990"/>
      <c r="AD126" s="990"/>
      <c r="AE126" s="991"/>
      <c r="AF126" s="992" t="s">
        <v>183</v>
      </c>
      <c r="AG126" s="990"/>
      <c r="AH126" s="990"/>
      <c r="AI126" s="990"/>
      <c r="AJ126" s="991"/>
      <c r="AK126" s="992" t="s">
        <v>183</v>
      </c>
      <c r="AL126" s="990"/>
      <c r="AM126" s="990"/>
      <c r="AN126" s="990"/>
      <c r="AO126" s="991"/>
      <c r="AP126" s="993" t="s">
        <v>183</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476</v>
      </c>
      <c r="CQ126" s="954"/>
      <c r="CR126" s="954"/>
      <c r="CS126" s="954"/>
      <c r="CT126" s="954"/>
      <c r="CU126" s="954"/>
      <c r="CV126" s="954"/>
      <c r="CW126" s="954"/>
      <c r="CX126" s="954"/>
      <c r="CY126" s="954"/>
      <c r="CZ126" s="954"/>
      <c r="DA126" s="954"/>
      <c r="DB126" s="954"/>
      <c r="DC126" s="954"/>
      <c r="DD126" s="954"/>
      <c r="DE126" s="954"/>
      <c r="DF126" s="955"/>
      <c r="DG126" s="956">
        <v>65001</v>
      </c>
      <c r="DH126" s="957"/>
      <c r="DI126" s="957"/>
      <c r="DJ126" s="957"/>
      <c r="DK126" s="957"/>
      <c r="DL126" s="957">
        <v>127062</v>
      </c>
      <c r="DM126" s="957"/>
      <c r="DN126" s="957"/>
      <c r="DO126" s="957"/>
      <c r="DP126" s="957"/>
      <c r="DQ126" s="957" t="s">
        <v>183</v>
      </c>
      <c r="DR126" s="957"/>
      <c r="DS126" s="957"/>
      <c r="DT126" s="957"/>
      <c r="DU126" s="957"/>
      <c r="DV126" s="958" t="s">
        <v>183</v>
      </c>
      <c r="DW126" s="958"/>
      <c r="DX126" s="958"/>
      <c r="DY126" s="958"/>
      <c r="DZ126" s="959"/>
    </row>
    <row r="127" spans="1:130" s="226" customFormat="1" ht="26.25" customHeight="1" x14ac:dyDescent="0.15">
      <c r="A127" s="1089"/>
      <c r="B127" s="982"/>
      <c r="C127" s="1004" t="s">
        <v>477</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183</v>
      </c>
      <c r="AB127" s="990"/>
      <c r="AC127" s="990"/>
      <c r="AD127" s="990"/>
      <c r="AE127" s="991"/>
      <c r="AF127" s="992" t="s">
        <v>183</v>
      </c>
      <c r="AG127" s="990"/>
      <c r="AH127" s="990"/>
      <c r="AI127" s="990"/>
      <c r="AJ127" s="991"/>
      <c r="AK127" s="992" t="s">
        <v>183</v>
      </c>
      <c r="AL127" s="990"/>
      <c r="AM127" s="990"/>
      <c r="AN127" s="990"/>
      <c r="AO127" s="991"/>
      <c r="AP127" s="993" t="s">
        <v>183</v>
      </c>
      <c r="AQ127" s="994"/>
      <c r="AR127" s="994"/>
      <c r="AS127" s="994"/>
      <c r="AT127" s="995"/>
      <c r="AU127" s="228"/>
      <c r="AV127" s="228"/>
      <c r="AW127" s="228"/>
      <c r="AX127" s="1062" t="s">
        <v>478</v>
      </c>
      <c r="AY127" s="1063"/>
      <c r="AZ127" s="1063"/>
      <c r="BA127" s="1063"/>
      <c r="BB127" s="1063"/>
      <c r="BC127" s="1063"/>
      <c r="BD127" s="1063"/>
      <c r="BE127" s="1064"/>
      <c r="BF127" s="1065" t="s">
        <v>479</v>
      </c>
      <c r="BG127" s="1063"/>
      <c r="BH127" s="1063"/>
      <c r="BI127" s="1063"/>
      <c r="BJ127" s="1063"/>
      <c r="BK127" s="1063"/>
      <c r="BL127" s="1064"/>
      <c r="BM127" s="1065" t="s">
        <v>480</v>
      </c>
      <c r="BN127" s="1063"/>
      <c r="BO127" s="1063"/>
      <c r="BP127" s="1063"/>
      <c r="BQ127" s="1063"/>
      <c r="BR127" s="1063"/>
      <c r="BS127" s="1064"/>
      <c r="BT127" s="1065" t="s">
        <v>481</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482</v>
      </c>
      <c r="CQ127" s="954"/>
      <c r="CR127" s="954"/>
      <c r="CS127" s="954"/>
      <c r="CT127" s="954"/>
      <c r="CU127" s="954"/>
      <c r="CV127" s="954"/>
      <c r="CW127" s="954"/>
      <c r="CX127" s="954"/>
      <c r="CY127" s="954"/>
      <c r="CZ127" s="954"/>
      <c r="DA127" s="954"/>
      <c r="DB127" s="954"/>
      <c r="DC127" s="954"/>
      <c r="DD127" s="954"/>
      <c r="DE127" s="954"/>
      <c r="DF127" s="955"/>
      <c r="DG127" s="956" t="s">
        <v>183</v>
      </c>
      <c r="DH127" s="957"/>
      <c r="DI127" s="957"/>
      <c r="DJ127" s="957"/>
      <c r="DK127" s="957"/>
      <c r="DL127" s="957" t="s">
        <v>183</v>
      </c>
      <c r="DM127" s="957"/>
      <c r="DN127" s="957"/>
      <c r="DO127" s="957"/>
      <c r="DP127" s="957"/>
      <c r="DQ127" s="957" t="s">
        <v>183</v>
      </c>
      <c r="DR127" s="957"/>
      <c r="DS127" s="957"/>
      <c r="DT127" s="957"/>
      <c r="DU127" s="957"/>
      <c r="DV127" s="958" t="s">
        <v>183</v>
      </c>
      <c r="DW127" s="958"/>
      <c r="DX127" s="958"/>
      <c r="DY127" s="958"/>
      <c r="DZ127" s="959"/>
    </row>
    <row r="128" spans="1:130" s="226" customFormat="1" ht="26.25" customHeight="1" thickBot="1" x14ac:dyDescent="0.2">
      <c r="A128" s="1072" t="s">
        <v>483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484</v>
      </c>
      <c r="X128" s="1074"/>
      <c r="Y128" s="1074"/>
      <c r="Z128" s="1075"/>
      <c r="AA128" s="1076">
        <v>193749</v>
      </c>
      <c r="AB128" s="1077"/>
      <c r="AC128" s="1077"/>
      <c r="AD128" s="1077"/>
      <c r="AE128" s="1078"/>
      <c r="AF128" s="1079">
        <v>242128</v>
      </c>
      <c r="AG128" s="1077"/>
      <c r="AH128" s="1077"/>
      <c r="AI128" s="1077"/>
      <c r="AJ128" s="1078"/>
      <c r="AK128" s="1079">
        <v>239791</v>
      </c>
      <c r="AL128" s="1077"/>
      <c r="AM128" s="1077"/>
      <c r="AN128" s="1077"/>
      <c r="AO128" s="1078"/>
      <c r="AP128" s="1080"/>
      <c r="AQ128" s="1081"/>
      <c r="AR128" s="1081"/>
      <c r="AS128" s="1081"/>
      <c r="AT128" s="1082"/>
      <c r="AU128" s="228"/>
      <c r="AV128" s="228"/>
      <c r="AW128" s="228"/>
      <c r="AX128" s="927" t="s">
        <v>485</v>
      </c>
      <c r="AY128" s="928"/>
      <c r="AZ128" s="928"/>
      <c r="BA128" s="928"/>
      <c r="BB128" s="928"/>
      <c r="BC128" s="928"/>
      <c r="BD128" s="928"/>
      <c r="BE128" s="929"/>
      <c r="BF128" s="1083" t="s">
        <v>183</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486</v>
      </c>
      <c r="CQ128" s="762"/>
      <c r="CR128" s="762"/>
      <c r="CS128" s="762"/>
      <c r="CT128" s="762"/>
      <c r="CU128" s="762"/>
      <c r="CV128" s="762"/>
      <c r="CW128" s="762"/>
      <c r="CX128" s="762"/>
      <c r="CY128" s="762"/>
      <c r="CZ128" s="762"/>
      <c r="DA128" s="762"/>
      <c r="DB128" s="762"/>
      <c r="DC128" s="762"/>
      <c r="DD128" s="762"/>
      <c r="DE128" s="762"/>
      <c r="DF128" s="1067"/>
      <c r="DG128" s="1068" t="s">
        <v>183</v>
      </c>
      <c r="DH128" s="1069"/>
      <c r="DI128" s="1069"/>
      <c r="DJ128" s="1069"/>
      <c r="DK128" s="1069"/>
      <c r="DL128" s="1069" t="s">
        <v>183</v>
      </c>
      <c r="DM128" s="1069"/>
      <c r="DN128" s="1069"/>
      <c r="DO128" s="1069"/>
      <c r="DP128" s="1069"/>
      <c r="DQ128" s="1069" t="s">
        <v>183</v>
      </c>
      <c r="DR128" s="1069"/>
      <c r="DS128" s="1069"/>
      <c r="DT128" s="1069"/>
      <c r="DU128" s="1069"/>
      <c r="DV128" s="1070" t="s">
        <v>183</v>
      </c>
      <c r="DW128" s="1070"/>
      <c r="DX128" s="1070"/>
      <c r="DY128" s="1070"/>
      <c r="DZ128" s="1071"/>
    </row>
    <row r="129" spans="1:131" s="226" customFormat="1" ht="26.25" customHeight="1" x14ac:dyDescent="0.15">
      <c r="A129" s="965" t="s">
        <v>110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487</v>
      </c>
      <c r="X129" s="1102"/>
      <c r="Y129" s="1102"/>
      <c r="Z129" s="1103"/>
      <c r="AA129" s="989">
        <v>3417369</v>
      </c>
      <c r="AB129" s="990"/>
      <c r="AC129" s="990"/>
      <c r="AD129" s="990"/>
      <c r="AE129" s="991"/>
      <c r="AF129" s="992">
        <v>3714217</v>
      </c>
      <c r="AG129" s="990"/>
      <c r="AH129" s="990"/>
      <c r="AI129" s="990"/>
      <c r="AJ129" s="991"/>
      <c r="AK129" s="992">
        <v>3655331</v>
      </c>
      <c r="AL129" s="990"/>
      <c r="AM129" s="990"/>
      <c r="AN129" s="990"/>
      <c r="AO129" s="991"/>
      <c r="AP129" s="1104"/>
      <c r="AQ129" s="1105"/>
      <c r="AR129" s="1105"/>
      <c r="AS129" s="1105"/>
      <c r="AT129" s="1106"/>
      <c r="AU129" s="229"/>
      <c r="AV129" s="229"/>
      <c r="AW129" s="229"/>
      <c r="AX129" s="1096" t="s">
        <v>488</v>
      </c>
      <c r="AY129" s="954"/>
      <c r="AZ129" s="954"/>
      <c r="BA129" s="954"/>
      <c r="BB129" s="954"/>
      <c r="BC129" s="954"/>
      <c r="BD129" s="954"/>
      <c r="BE129" s="955"/>
      <c r="BF129" s="1097" t="s">
        <v>183</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489</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490</v>
      </c>
      <c r="X130" s="1102"/>
      <c r="Y130" s="1102"/>
      <c r="Z130" s="1103"/>
      <c r="AA130" s="989">
        <v>608637</v>
      </c>
      <c r="AB130" s="990"/>
      <c r="AC130" s="990"/>
      <c r="AD130" s="990"/>
      <c r="AE130" s="991"/>
      <c r="AF130" s="992">
        <v>639823</v>
      </c>
      <c r="AG130" s="990"/>
      <c r="AH130" s="990"/>
      <c r="AI130" s="990"/>
      <c r="AJ130" s="991"/>
      <c r="AK130" s="992">
        <v>624182</v>
      </c>
      <c r="AL130" s="990"/>
      <c r="AM130" s="990"/>
      <c r="AN130" s="990"/>
      <c r="AO130" s="991"/>
      <c r="AP130" s="1104"/>
      <c r="AQ130" s="1105"/>
      <c r="AR130" s="1105"/>
      <c r="AS130" s="1105"/>
      <c r="AT130" s="1106"/>
      <c r="AU130" s="229"/>
      <c r="AV130" s="229"/>
      <c r="AW130" s="229"/>
      <c r="AX130" s="1096" t="s">
        <v>491</v>
      </c>
      <c r="AY130" s="954"/>
      <c r="AZ130" s="954"/>
      <c r="BA130" s="954"/>
      <c r="BB130" s="954"/>
      <c r="BC130" s="954"/>
      <c r="BD130" s="954"/>
      <c r="BE130" s="955"/>
      <c r="BF130" s="1132">
        <v>6.8</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492</v>
      </c>
      <c r="X131" s="1139"/>
      <c r="Y131" s="1139"/>
      <c r="Z131" s="1140"/>
      <c r="AA131" s="1035">
        <v>2808732</v>
      </c>
      <c r="AB131" s="1017"/>
      <c r="AC131" s="1017"/>
      <c r="AD131" s="1017"/>
      <c r="AE131" s="1018"/>
      <c r="AF131" s="1016">
        <v>3074394</v>
      </c>
      <c r="AG131" s="1017"/>
      <c r="AH131" s="1017"/>
      <c r="AI131" s="1017"/>
      <c r="AJ131" s="1018"/>
      <c r="AK131" s="1016">
        <v>3031149</v>
      </c>
      <c r="AL131" s="1017"/>
      <c r="AM131" s="1017"/>
      <c r="AN131" s="1017"/>
      <c r="AO131" s="1018"/>
      <c r="AP131" s="1141"/>
      <c r="AQ131" s="1142"/>
      <c r="AR131" s="1142"/>
      <c r="AS131" s="1142"/>
      <c r="AT131" s="1143"/>
      <c r="AU131" s="229"/>
      <c r="AV131" s="229"/>
      <c r="AW131" s="229"/>
      <c r="AX131" s="1114" t="s">
        <v>493</v>
      </c>
      <c r="AY131" s="762"/>
      <c r="AZ131" s="762"/>
      <c r="BA131" s="762"/>
      <c r="BB131" s="762"/>
      <c r="BC131" s="762"/>
      <c r="BD131" s="762"/>
      <c r="BE131" s="1067"/>
      <c r="BF131" s="1115">
        <v>30</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494</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495</v>
      </c>
      <c r="W132" s="1125"/>
      <c r="X132" s="1125"/>
      <c r="Y132" s="1125"/>
      <c r="Z132" s="1126"/>
      <c r="AA132" s="1127">
        <v>6.2304627139999997</v>
      </c>
      <c r="AB132" s="1128"/>
      <c r="AC132" s="1128"/>
      <c r="AD132" s="1128"/>
      <c r="AE132" s="1129"/>
      <c r="AF132" s="1130">
        <v>6.21810347</v>
      </c>
      <c r="AG132" s="1128"/>
      <c r="AH132" s="1128"/>
      <c r="AI132" s="1128"/>
      <c r="AJ132" s="1129"/>
      <c r="AK132" s="1130">
        <v>8.1209468749999996</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496</v>
      </c>
      <c r="W133" s="1108"/>
      <c r="X133" s="1108"/>
      <c r="Y133" s="1108"/>
      <c r="Z133" s="1109"/>
      <c r="AA133" s="1110">
        <v>5.6</v>
      </c>
      <c r="AB133" s="1111"/>
      <c r="AC133" s="1111"/>
      <c r="AD133" s="1111"/>
      <c r="AE133" s="1112"/>
      <c r="AF133" s="1110">
        <v>6.1</v>
      </c>
      <c r="AG133" s="1111"/>
      <c r="AH133" s="1111"/>
      <c r="AI133" s="1111"/>
      <c r="AJ133" s="1112"/>
      <c r="AK133" s="1110">
        <v>6.8</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0YCxNuK/yFZjFn9GpzqiO+GnaQ3UZYoooM39ObgU0sx+Y5A1mQAsoJfJmz3EgTCoZIXzTfI91tyimCEhSm16w==" saltValue="SpwcvIQZGSiZuXjN7dsG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lBSd7YTXr2e3D6WHjv/8BCI9w5sdwxw1+KdNjgo/QXa16eSeNZBcH71uNon2zowGX3xiYQs/a3txeo+sDOeZOA==" saltValue="4W95q48bE9yNQb6n4J05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bA5zlNabn2ZqBMM63VRsx9h9jclyG01Hu48Vbs+2hrUhnnlrb4LfA2mvEaFzs/24XlIaA00D1o4vOTJCVZu5Q==" saltValue="yCCtvMpBWm4g7N4jy0M3t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22"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505</v>
      </c>
      <c r="AL9" s="1148"/>
      <c r="AM9" s="1148"/>
      <c r="AN9" s="1149"/>
      <c r="AO9" s="277">
        <v>872179</v>
      </c>
      <c r="AP9" s="277">
        <v>141266</v>
      </c>
      <c r="AQ9" s="278">
        <v>166998</v>
      </c>
      <c r="AR9" s="279">
        <v>-15.4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506</v>
      </c>
      <c r="AL10" s="1148"/>
      <c r="AM10" s="1148"/>
      <c r="AN10" s="1149"/>
      <c r="AO10" s="280">
        <v>206855</v>
      </c>
      <c r="AP10" s="280">
        <v>33504</v>
      </c>
      <c r="AQ10" s="281">
        <v>26170</v>
      </c>
      <c r="AR10" s="282">
        <v>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507</v>
      </c>
      <c r="AL11" s="1148"/>
      <c r="AM11" s="1148"/>
      <c r="AN11" s="1149"/>
      <c r="AO11" s="280">
        <v>18499</v>
      </c>
      <c r="AP11" s="280">
        <v>2996</v>
      </c>
      <c r="AQ11" s="281">
        <v>5047</v>
      </c>
      <c r="AR11" s="282">
        <v>-40.6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508</v>
      </c>
      <c r="AL12" s="1148"/>
      <c r="AM12" s="1148"/>
      <c r="AN12" s="1149"/>
      <c r="AO12" s="280" t="s">
        <v>509</v>
      </c>
      <c r="AP12" s="280" t="s">
        <v>509</v>
      </c>
      <c r="AQ12" s="281" t="s">
        <v>509</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510</v>
      </c>
      <c r="AL13" s="1148"/>
      <c r="AM13" s="1148"/>
      <c r="AN13" s="1149"/>
      <c r="AO13" s="280">
        <v>15913</v>
      </c>
      <c r="AP13" s="280">
        <v>2577</v>
      </c>
      <c r="AQ13" s="281">
        <v>6466</v>
      </c>
      <c r="AR13" s="282">
        <v>-60.1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511</v>
      </c>
      <c r="AL14" s="1148"/>
      <c r="AM14" s="1148"/>
      <c r="AN14" s="1149"/>
      <c r="AO14" s="280">
        <v>26710</v>
      </c>
      <c r="AP14" s="280">
        <v>4326</v>
      </c>
      <c r="AQ14" s="281">
        <v>3589</v>
      </c>
      <c r="AR14" s="282">
        <v>20.5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512</v>
      </c>
      <c r="AL15" s="1151"/>
      <c r="AM15" s="1151"/>
      <c r="AN15" s="1152"/>
      <c r="AO15" s="280">
        <v>-78299</v>
      </c>
      <c r="AP15" s="280">
        <v>-12682</v>
      </c>
      <c r="AQ15" s="281">
        <v>-12920</v>
      </c>
      <c r="AR15" s="282">
        <v>-1.8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191</v>
      </c>
      <c r="AL16" s="1151"/>
      <c r="AM16" s="1151"/>
      <c r="AN16" s="1152"/>
      <c r="AO16" s="280">
        <v>1061857</v>
      </c>
      <c r="AP16" s="280">
        <v>171989</v>
      </c>
      <c r="AQ16" s="281">
        <v>195349</v>
      </c>
      <c r="AR16" s="282">
        <v>-12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517</v>
      </c>
      <c r="AL21" s="1154"/>
      <c r="AM21" s="1154"/>
      <c r="AN21" s="1155"/>
      <c r="AO21" s="293">
        <v>14.9</v>
      </c>
      <c r="AP21" s="294">
        <v>16.600000000000001</v>
      </c>
      <c r="AQ21" s="295">
        <v>-1.7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518</v>
      </c>
      <c r="AL22" s="1154"/>
      <c r="AM22" s="1154"/>
      <c r="AN22" s="1155"/>
      <c r="AO22" s="298">
        <v>96.3</v>
      </c>
      <c r="AP22" s="299">
        <v>95.6</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519</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522</v>
      </c>
      <c r="AL32" s="1162"/>
      <c r="AM32" s="1162"/>
      <c r="AN32" s="1163"/>
      <c r="AO32" s="308">
        <v>1050064</v>
      </c>
      <c r="AP32" s="308">
        <v>170078</v>
      </c>
      <c r="AQ32" s="309">
        <v>125145</v>
      </c>
      <c r="AR32" s="310">
        <v>35.9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523</v>
      </c>
      <c r="AL33" s="1162"/>
      <c r="AM33" s="1162"/>
      <c r="AN33" s="1163"/>
      <c r="AO33" s="308" t="s">
        <v>509</v>
      </c>
      <c r="AP33" s="308" t="s">
        <v>509</v>
      </c>
      <c r="AQ33" s="309">
        <v>142</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524</v>
      </c>
      <c r="AL34" s="1162"/>
      <c r="AM34" s="1162"/>
      <c r="AN34" s="1163"/>
      <c r="AO34" s="308" t="s">
        <v>509</v>
      </c>
      <c r="AP34" s="308" t="s">
        <v>509</v>
      </c>
      <c r="AQ34" s="309">
        <v>186</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525</v>
      </c>
      <c r="AL35" s="1162"/>
      <c r="AM35" s="1162"/>
      <c r="AN35" s="1163"/>
      <c r="AO35" s="308">
        <v>59582</v>
      </c>
      <c r="AP35" s="308">
        <v>9650</v>
      </c>
      <c r="AQ35" s="309">
        <v>24116</v>
      </c>
      <c r="AR35" s="310">
        <v>-60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526</v>
      </c>
      <c r="AL36" s="1162"/>
      <c r="AM36" s="1162"/>
      <c r="AN36" s="1163"/>
      <c r="AO36" s="308">
        <v>475</v>
      </c>
      <c r="AP36" s="308">
        <v>77</v>
      </c>
      <c r="AQ36" s="309">
        <v>3945</v>
      </c>
      <c r="AR36" s="310">
        <v>-98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527</v>
      </c>
      <c r="AL37" s="1162"/>
      <c r="AM37" s="1162"/>
      <c r="AN37" s="1163"/>
      <c r="AO37" s="308" t="s">
        <v>509</v>
      </c>
      <c r="AP37" s="308" t="s">
        <v>509</v>
      </c>
      <c r="AQ37" s="309">
        <v>817</v>
      </c>
      <c r="AR37" s="310" t="s">
        <v>509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528</v>
      </c>
      <c r="AL38" s="1165"/>
      <c r="AM38" s="1165"/>
      <c r="AN38" s="1166"/>
      <c r="AO38" s="311">
        <v>10</v>
      </c>
      <c r="AP38" s="311">
        <v>2</v>
      </c>
      <c r="AQ38" s="312">
        <v>16</v>
      </c>
      <c r="AR38" s="300">
        <v>-87.5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529</v>
      </c>
      <c r="AL39" s="1165"/>
      <c r="AM39" s="1165"/>
      <c r="AN39" s="1166"/>
      <c r="AO39" s="308">
        <v>-239791</v>
      </c>
      <c r="AP39" s="308">
        <v>-38839</v>
      </c>
      <c r="AQ39" s="309">
        <v>-6780</v>
      </c>
      <c r="AR39" s="310">
        <v>472.8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530</v>
      </c>
      <c r="AL40" s="1162"/>
      <c r="AM40" s="1162"/>
      <c r="AN40" s="1163"/>
      <c r="AO40" s="308">
        <v>-624182</v>
      </c>
      <c r="AP40" s="308">
        <v>-101098</v>
      </c>
      <c r="AQ40" s="309">
        <v>-98746</v>
      </c>
      <c r="AR40" s="310">
        <v>2.4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304</v>
      </c>
      <c r="AL41" s="1168"/>
      <c r="AM41" s="1168"/>
      <c r="AN41" s="1169"/>
      <c r="AO41" s="308">
        <v>246158</v>
      </c>
      <c r="AP41" s="308">
        <v>39870</v>
      </c>
      <c r="AQ41" s="309">
        <v>48842</v>
      </c>
      <c r="AR41" s="310">
        <v>-18.399999999999999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500</v>
      </c>
      <c r="AN49" s="1158" t="s">
        <v>534</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1134207</v>
      </c>
      <c r="AN51" s="330">
        <v>174682</v>
      </c>
      <c r="AO51" s="331">
        <v>-39.6</v>
      </c>
      <c r="AP51" s="332">
        <v>167497</v>
      </c>
      <c r="AQ51" s="333">
        <v>-17.399999999999999</v>
      </c>
      <c r="AR51" s="334">
        <v>-22.2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941101</v>
      </c>
      <c r="AN52" s="338">
        <v>144941</v>
      </c>
      <c r="AO52" s="339">
        <v>-40.1</v>
      </c>
      <c r="AP52" s="340">
        <v>82571</v>
      </c>
      <c r="AQ52" s="341">
        <v>3.6</v>
      </c>
      <c r="AR52" s="342">
        <v>-43.7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815902</v>
      </c>
      <c r="AN53" s="330">
        <v>127485</v>
      </c>
      <c r="AO53" s="331">
        <v>-27</v>
      </c>
      <c r="AP53" s="332">
        <v>190274</v>
      </c>
      <c r="AQ53" s="333">
        <v>13.6</v>
      </c>
      <c r="AR53" s="334">
        <v>-40.6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578604</v>
      </c>
      <c r="AN54" s="338">
        <v>90407</v>
      </c>
      <c r="AO54" s="339">
        <v>-37.6</v>
      </c>
      <c r="AP54" s="340">
        <v>88584</v>
      </c>
      <c r="AQ54" s="341">
        <v>7.3</v>
      </c>
      <c r="AR54" s="342">
        <v>-44.9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932905</v>
      </c>
      <c r="AN55" s="330">
        <v>146407</v>
      </c>
      <c r="AO55" s="331">
        <v>14.8</v>
      </c>
      <c r="AP55" s="332">
        <v>200194</v>
      </c>
      <c r="AQ55" s="333">
        <v>5.2</v>
      </c>
      <c r="AR55" s="334">
        <v>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619146</v>
      </c>
      <c r="AN56" s="338">
        <v>97167</v>
      </c>
      <c r="AO56" s="339">
        <v>7.5</v>
      </c>
      <c r="AP56" s="340">
        <v>106422</v>
      </c>
      <c r="AQ56" s="341">
        <v>20.100000000000001</v>
      </c>
      <c r="AR56" s="342">
        <v>-12.6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760946</v>
      </c>
      <c r="AN57" s="330">
        <v>121421</v>
      </c>
      <c r="AO57" s="331">
        <v>-17.100000000000001</v>
      </c>
      <c r="AP57" s="332">
        <v>196914</v>
      </c>
      <c r="AQ57" s="333">
        <v>-1.6</v>
      </c>
      <c r="AR57" s="334">
        <v>-15.5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605109</v>
      </c>
      <c r="AN58" s="338">
        <v>96555</v>
      </c>
      <c r="AO58" s="339">
        <v>-0.6</v>
      </c>
      <c r="AP58" s="340">
        <v>98966</v>
      </c>
      <c r="AQ58" s="341">
        <v>-7</v>
      </c>
      <c r="AR58" s="342">
        <v>6.4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998068</v>
      </c>
      <c r="AN59" s="330">
        <v>161657</v>
      </c>
      <c r="AO59" s="331">
        <v>33.1</v>
      </c>
      <c r="AP59" s="332">
        <v>204757</v>
      </c>
      <c r="AQ59" s="333">
        <v>4</v>
      </c>
      <c r="AR59" s="334">
        <v>29.1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672631</v>
      </c>
      <c r="AN60" s="338">
        <v>108946</v>
      </c>
      <c r="AO60" s="339">
        <v>12.8</v>
      </c>
      <c r="AP60" s="340">
        <v>106071</v>
      </c>
      <c r="AQ60" s="341">
        <v>7.2</v>
      </c>
      <c r="AR60" s="342">
        <v>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928406</v>
      </c>
      <c r="AN61" s="345">
        <v>146330</v>
      </c>
      <c r="AO61" s="346">
        <v>-7.2</v>
      </c>
      <c r="AP61" s="347">
        <v>191927</v>
      </c>
      <c r="AQ61" s="348">
        <v>0.8</v>
      </c>
      <c r="AR61" s="334">
        <v>-8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683318</v>
      </c>
      <c r="AN62" s="338">
        <v>107603</v>
      </c>
      <c r="AO62" s="339">
        <v>-11.6</v>
      </c>
      <c r="AP62" s="340">
        <v>96523</v>
      </c>
      <c r="AQ62" s="341">
        <v>6.2</v>
      </c>
      <c r="AR62" s="342">
        <v>-17.8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yCQ+rnTWcI0XD/xhIeKs9ohXTN28UZYJ5WNRb/P8dExbfjDNKY19OkdJWl9qFLQAZwdRRJzN7otf46RcKn2/Q==" saltValue="aAymyZyxcAJtyNeepVma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6"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1" spans="125:125" ht="13.5" hidden="1" customHeight="1" x14ac:dyDescent="0.15">
      <c r="DU121" s="255"/>
    </row>
  </sheetData>
  <sheetProtection algorithmName="SHA-512" hashValue="IdAXA63dJ1ohgQmd2WlDutcryaEwpdEyjvzcEOFeLIJRit56R7F0WAn3Ek6xw1IZgSc/zWvzp89Pi0WTbrIe5w==" saltValue="E9yjOMguOo8kh+JD1LtOI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o2EwGZgcyZUtgT4csh1eDRjxWvrZ+JcZuwzCJQfoZFheHR++XOC3Osqc6BVZJwjkmtbogLH1jhb2vlIySh0L1Q==" saltValue="6pMxGzKNiD/2emHZcqHBK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0" t="s">
        <v>3</v>
      </c>
      <c r="D47" s="1170"/>
      <c r="E47" s="1171"/>
      <c r="F47" s="11">
        <v>19.97</v>
      </c>
      <c r="G47" s="12">
        <v>18.559999999999999</v>
      </c>
      <c r="H47" s="12">
        <v>18.260000000000002</v>
      </c>
      <c r="I47" s="12">
        <v>20.03</v>
      </c>
      <c r="J47" s="13">
        <v>18.809999999999999</v>
      </c>
    </row>
    <row r="48" spans="2:10" ht="57.75" customHeight="1" x14ac:dyDescent="0.15">
      <c r="B48" s="14"/>
      <c r="C48" s="1172" t="s">
        <v>4</v>
      </c>
      <c r="D48" s="1172"/>
      <c r="E48" s="1173"/>
      <c r="F48" s="15">
        <v>3.41</v>
      </c>
      <c r="G48" s="16">
        <v>1.38</v>
      </c>
      <c r="H48" s="16">
        <v>5.25</v>
      </c>
      <c r="I48" s="16">
        <v>6.29</v>
      </c>
      <c r="J48" s="17">
        <v>5.49</v>
      </c>
    </row>
    <row r="49" spans="2:10" ht="57.75" customHeight="1" thickBot="1" x14ac:dyDescent="0.2">
      <c r="B49" s="18"/>
      <c r="C49" s="1174" t="s">
        <v>5</v>
      </c>
      <c r="D49" s="1174"/>
      <c r="E49" s="1175"/>
      <c r="F49" s="19" t="s">
        <v>555</v>
      </c>
      <c r="G49" s="20" t="s">
        <v>556</v>
      </c>
      <c r="H49" s="20">
        <v>3.94</v>
      </c>
      <c r="I49" s="20">
        <v>1.47</v>
      </c>
      <c r="J49" s="21" t="s">
        <v>557</v>
      </c>
    </row>
    <row r="50" spans="2:10" x14ac:dyDescent="0.15"/>
  </sheetData>
  <sheetProtection algorithmName="SHA-512" hashValue="3gNZAtjwMue9fJ/XqmCb+MUTWloteU6Y/vzbnmvJftzsCDFhCEyPXzb083eE9Hbdqhehr1dusmlUacmXWQeQzQ==" saltValue="Wz4AbF0ux2MCCIncJvMrD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2" t="s">
        <v>558</v>
      </c>
      <c r="D34" s="1182"/>
      <c r="E34" s="1183"/>
      <c r="F34" s="32">
        <v>9.17</v>
      </c>
      <c r="G34" s="33">
        <v>18.309999999999999</v>
      </c>
      <c r="H34" s="33">
        <v>7.65</v>
      </c>
      <c r="I34" s="33">
        <v>6.9</v>
      </c>
      <c r="J34" s="34">
        <v>7.48</v>
      </c>
      <c r="K34" s="22"/>
      <c r="L34" s="22"/>
      <c r="M34" s="22"/>
      <c r="N34" s="22"/>
      <c r="O34" s="22"/>
      <c r="P34" s="22"/>
    </row>
    <row r="35" spans="1:16" ht="39" customHeight="1" x14ac:dyDescent="0.15">
      <c r="A35" s="22"/>
      <c r="B35" s="35"/>
      <c r="C35" s="1176" t="s">
        <v>559</v>
      </c>
      <c r="D35" s="1177"/>
      <c r="E35" s="1178"/>
      <c r="F35" s="36">
        <v>3.4</v>
      </c>
      <c r="G35" s="37">
        <v>1.38</v>
      </c>
      <c r="H35" s="37">
        <v>5.24</v>
      </c>
      <c r="I35" s="37">
        <v>6.29</v>
      </c>
      <c r="J35" s="38">
        <v>5.48</v>
      </c>
      <c r="K35" s="22"/>
      <c r="L35" s="22"/>
      <c r="M35" s="22"/>
      <c r="N35" s="22"/>
      <c r="O35" s="22"/>
      <c r="P35" s="22"/>
    </row>
    <row r="36" spans="1:16" ht="39" customHeight="1" x14ac:dyDescent="0.15">
      <c r="A36" s="22"/>
      <c r="B36" s="35"/>
      <c r="C36" s="1176" t="s">
        <v>560</v>
      </c>
      <c r="D36" s="1177"/>
      <c r="E36" s="1178"/>
      <c r="F36" s="36">
        <v>0.59</v>
      </c>
      <c r="G36" s="37">
        <v>0.16</v>
      </c>
      <c r="H36" s="37">
        <v>0</v>
      </c>
      <c r="I36" s="37">
        <v>0.98</v>
      </c>
      <c r="J36" s="38">
        <v>1.2</v>
      </c>
      <c r="K36" s="22"/>
      <c r="L36" s="22"/>
      <c r="M36" s="22"/>
      <c r="N36" s="22"/>
      <c r="O36" s="22"/>
      <c r="P36" s="22"/>
    </row>
    <row r="37" spans="1:16" ht="39" customHeight="1" x14ac:dyDescent="0.15">
      <c r="A37" s="22"/>
      <c r="B37" s="35"/>
      <c r="C37" s="1176" t="s">
        <v>561</v>
      </c>
      <c r="D37" s="1177"/>
      <c r="E37" s="1178"/>
      <c r="F37" s="36">
        <v>0</v>
      </c>
      <c r="G37" s="37">
        <v>0</v>
      </c>
      <c r="H37" s="37">
        <v>0</v>
      </c>
      <c r="I37" s="37">
        <v>0</v>
      </c>
      <c r="J37" s="38">
        <v>0.08</v>
      </c>
      <c r="K37" s="22"/>
      <c r="L37" s="22"/>
      <c r="M37" s="22"/>
      <c r="N37" s="22"/>
      <c r="O37" s="22"/>
      <c r="P37" s="22"/>
    </row>
    <row r="38" spans="1:16" ht="39" customHeight="1" x14ac:dyDescent="0.15">
      <c r="A38" s="22"/>
      <c r="B38" s="35"/>
      <c r="C38" s="1176" t="s">
        <v>562</v>
      </c>
      <c r="D38" s="1177"/>
      <c r="E38" s="1178"/>
      <c r="F38" s="36">
        <v>0.05</v>
      </c>
      <c r="G38" s="37">
        <v>0.39</v>
      </c>
      <c r="H38" s="37">
        <v>0.19</v>
      </c>
      <c r="I38" s="37">
        <v>0.06</v>
      </c>
      <c r="J38" s="38">
        <v>0.03</v>
      </c>
      <c r="K38" s="22"/>
      <c r="L38" s="22"/>
      <c r="M38" s="22"/>
      <c r="N38" s="22"/>
      <c r="O38" s="22"/>
      <c r="P38" s="22"/>
    </row>
    <row r="39" spans="1:16" ht="39" customHeight="1" x14ac:dyDescent="0.15">
      <c r="A39" s="22"/>
      <c r="B39" s="35"/>
      <c r="C39" s="1176" t="s">
        <v>563</v>
      </c>
      <c r="D39" s="1177"/>
      <c r="E39" s="1178"/>
      <c r="F39" s="36">
        <v>0.01</v>
      </c>
      <c r="G39" s="37">
        <v>0.01</v>
      </c>
      <c r="H39" s="37">
        <v>0.02</v>
      </c>
      <c r="I39" s="37">
        <v>0.02</v>
      </c>
      <c r="J39" s="38">
        <v>0.02</v>
      </c>
      <c r="K39" s="22"/>
      <c r="L39" s="22"/>
      <c r="M39" s="22"/>
      <c r="N39" s="22"/>
      <c r="O39" s="22"/>
      <c r="P39" s="22"/>
    </row>
    <row r="40" spans="1:16" ht="39" customHeight="1" x14ac:dyDescent="0.15">
      <c r="A40" s="22"/>
      <c r="B40" s="35"/>
      <c r="C40" s="1176" t="s">
        <v>564</v>
      </c>
      <c r="D40" s="1177"/>
      <c r="E40" s="1178"/>
      <c r="F40" s="36">
        <v>0</v>
      </c>
      <c r="G40" s="37">
        <v>0</v>
      </c>
      <c r="H40" s="37">
        <v>0</v>
      </c>
      <c r="I40" s="37">
        <v>0</v>
      </c>
      <c r="J40" s="38">
        <v>0</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565</v>
      </c>
      <c r="D42" s="1177"/>
      <c r="E42" s="1178"/>
      <c r="F42" s="36" t="s">
        <v>509</v>
      </c>
      <c r="G42" s="37" t="s">
        <v>509</v>
      </c>
      <c r="H42" s="37" t="s">
        <v>509</v>
      </c>
      <c r="I42" s="37" t="s">
        <v>509</v>
      </c>
      <c r="J42" s="38" t="s">
        <v>509</v>
      </c>
      <c r="K42" s="22"/>
      <c r="L42" s="22"/>
      <c r="M42" s="22"/>
      <c r="N42" s="22"/>
      <c r="O42" s="22"/>
      <c r="P42" s="22"/>
    </row>
    <row r="43" spans="1:16" ht="39" customHeight="1" thickBot="1" x14ac:dyDescent="0.2">
      <c r="A43" s="22"/>
      <c r="B43" s="40"/>
      <c r="C43" s="1179" t="s">
        <v>566</v>
      </c>
      <c r="D43" s="1180"/>
      <c r="E43" s="1181"/>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Fzzyv6aN6FdWTmvoDPDxXyn6MuZYpQP8nklbn4KQTzCa2+bI5dxOqJlMeexTL2xAa3atqXT7VeJuP+sTvlAXg==" saltValue="298OzEU3bfad3rRAiv3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809</v>
      </c>
      <c r="L45" s="60">
        <v>843</v>
      </c>
      <c r="M45" s="60">
        <v>920</v>
      </c>
      <c r="N45" s="60">
        <v>1009</v>
      </c>
      <c r="O45" s="61">
        <v>1050</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509</v>
      </c>
      <c r="L46" s="64" t="s">
        <v>509</v>
      </c>
      <c r="M46" s="64" t="s">
        <v>509</v>
      </c>
      <c r="N46" s="64" t="s">
        <v>509</v>
      </c>
      <c r="O46" s="65" t="s">
        <v>509</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509</v>
      </c>
      <c r="L47" s="64" t="s">
        <v>509</v>
      </c>
      <c r="M47" s="64" t="s">
        <v>509</v>
      </c>
      <c r="N47" s="64" t="s">
        <v>509</v>
      </c>
      <c r="O47" s="65" t="s">
        <v>509</v>
      </c>
      <c r="P47" s="48"/>
      <c r="Q47" s="48"/>
      <c r="R47" s="48"/>
      <c r="S47" s="48"/>
      <c r="T47" s="48"/>
      <c r="U47" s="48"/>
    </row>
    <row r="48" spans="1:21" ht="30.75" customHeight="1" x14ac:dyDescent="0.15">
      <c r="A48" s="48"/>
      <c r="B48" s="1186"/>
      <c r="C48" s="1187"/>
      <c r="D48" s="62"/>
      <c r="E48" s="1192" t="s">
        <v>15</v>
      </c>
      <c r="F48" s="1192"/>
      <c r="G48" s="1192"/>
      <c r="H48" s="1192"/>
      <c r="I48" s="1192"/>
      <c r="J48" s="1193"/>
      <c r="K48" s="63">
        <v>35</v>
      </c>
      <c r="L48" s="64">
        <v>32</v>
      </c>
      <c r="M48" s="64">
        <v>55</v>
      </c>
      <c r="N48" s="64">
        <v>64</v>
      </c>
      <c r="O48" s="65">
        <v>60</v>
      </c>
      <c r="P48" s="48"/>
      <c r="Q48" s="48"/>
      <c r="R48" s="48"/>
      <c r="S48" s="48"/>
      <c r="T48" s="48"/>
      <c r="U48" s="48"/>
    </row>
    <row r="49" spans="1:21" ht="30.75" customHeight="1" x14ac:dyDescent="0.15">
      <c r="A49" s="48"/>
      <c r="B49" s="1186"/>
      <c r="C49" s="1187"/>
      <c r="D49" s="62"/>
      <c r="E49" s="1192" t="s">
        <v>16</v>
      </c>
      <c r="F49" s="1192"/>
      <c r="G49" s="1192"/>
      <c r="H49" s="1192"/>
      <c r="I49" s="1192"/>
      <c r="J49" s="1193"/>
      <c r="K49" s="63">
        <v>2</v>
      </c>
      <c r="L49" s="64">
        <v>2</v>
      </c>
      <c r="M49" s="64">
        <v>2</v>
      </c>
      <c r="N49" s="64">
        <v>0</v>
      </c>
      <c r="O49" s="65">
        <v>0</v>
      </c>
      <c r="P49" s="48"/>
      <c r="Q49" s="48"/>
      <c r="R49" s="48"/>
      <c r="S49" s="48"/>
      <c r="T49" s="48"/>
      <c r="U49" s="48"/>
    </row>
    <row r="50" spans="1:21" ht="30.75" customHeight="1" x14ac:dyDescent="0.15">
      <c r="A50" s="48"/>
      <c r="B50" s="1186"/>
      <c r="C50" s="1187"/>
      <c r="D50" s="62"/>
      <c r="E50" s="1192" t="s">
        <v>17</v>
      </c>
      <c r="F50" s="1192"/>
      <c r="G50" s="1192"/>
      <c r="H50" s="1192"/>
      <c r="I50" s="1192"/>
      <c r="J50" s="1193"/>
      <c r="K50" s="63" t="s">
        <v>509</v>
      </c>
      <c r="L50" s="64" t="s">
        <v>509</v>
      </c>
      <c r="M50" s="64" t="s">
        <v>509</v>
      </c>
      <c r="N50" s="64" t="s">
        <v>509</v>
      </c>
      <c r="O50" s="65" t="s">
        <v>509</v>
      </c>
      <c r="P50" s="48"/>
      <c r="Q50" s="48"/>
      <c r="R50" s="48"/>
      <c r="S50" s="48"/>
      <c r="T50" s="48"/>
      <c r="U50" s="48"/>
    </row>
    <row r="51" spans="1:21" ht="30.75" customHeight="1" x14ac:dyDescent="0.15">
      <c r="A51" s="48"/>
      <c r="B51" s="1188"/>
      <c r="C51" s="1189"/>
      <c r="D51" s="66"/>
      <c r="E51" s="1192" t="s">
        <v>18</v>
      </c>
      <c r="F51" s="1192"/>
      <c r="G51" s="1192"/>
      <c r="H51" s="1192"/>
      <c r="I51" s="1192"/>
      <c r="J51" s="1193"/>
      <c r="K51" s="63">
        <v>0</v>
      </c>
      <c r="L51" s="64">
        <v>0</v>
      </c>
      <c r="M51" s="64">
        <v>0</v>
      </c>
      <c r="N51" s="64">
        <v>0</v>
      </c>
      <c r="O51" s="65">
        <v>0</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718</v>
      </c>
      <c r="L52" s="64">
        <v>719</v>
      </c>
      <c r="M52" s="64">
        <v>803</v>
      </c>
      <c r="N52" s="64">
        <v>882</v>
      </c>
      <c r="O52" s="65">
        <v>864</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128</v>
      </c>
      <c r="L53" s="69">
        <v>158</v>
      </c>
      <c r="M53" s="69">
        <v>174</v>
      </c>
      <c r="N53" s="69">
        <v>191</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200" t="s">
        <v>26</v>
      </c>
      <c r="C58" s="1201"/>
      <c r="D58" s="1206" t="s">
        <v>27</v>
      </c>
      <c r="E58" s="1207"/>
      <c r="F58" s="1207"/>
      <c r="G58" s="1207"/>
      <c r="H58" s="1207"/>
      <c r="I58" s="1207"/>
      <c r="J58" s="1208"/>
      <c r="K58" s="83" t="s">
        <v>573</v>
      </c>
      <c r="L58" s="84" t="s">
        <v>573</v>
      </c>
      <c r="M58" s="84" t="s">
        <v>573</v>
      </c>
      <c r="N58" s="84" t="s">
        <v>573</v>
      </c>
      <c r="O58" s="85" t="s">
        <v>573</v>
      </c>
    </row>
    <row r="59" spans="1:21" ht="31.5" customHeight="1" x14ac:dyDescent="0.15">
      <c r="B59" s="1202"/>
      <c r="C59" s="1203"/>
      <c r="D59" s="1209" t="s">
        <v>28</v>
      </c>
      <c r="E59" s="1210"/>
      <c r="F59" s="1210"/>
      <c r="G59" s="1210"/>
      <c r="H59" s="1210"/>
      <c r="I59" s="1210"/>
      <c r="J59" s="1211"/>
      <c r="K59" s="86" t="s">
        <v>573</v>
      </c>
      <c r="L59" s="87" t="s">
        <v>573</v>
      </c>
      <c r="M59" s="87" t="s">
        <v>573</v>
      </c>
      <c r="N59" s="87" t="s">
        <v>573</v>
      </c>
      <c r="O59" s="88" t="s">
        <v>573</v>
      </c>
    </row>
    <row r="60" spans="1:21" ht="31.5" customHeight="1" thickBot="1" x14ac:dyDescent="0.2">
      <c r="B60" s="1204"/>
      <c r="C60" s="1205"/>
      <c r="D60" s="1212" t="s">
        <v>29</v>
      </c>
      <c r="E60" s="1213"/>
      <c r="F60" s="1213"/>
      <c r="G60" s="1213"/>
      <c r="H60" s="1213"/>
      <c r="I60" s="1213"/>
      <c r="J60" s="1214"/>
      <c r="K60" s="89" t="s">
        <v>573</v>
      </c>
      <c r="L60" s="90" t="s">
        <v>573</v>
      </c>
      <c r="M60" s="90" t="s">
        <v>573</v>
      </c>
      <c r="N60" s="90" t="s">
        <v>573</v>
      </c>
      <c r="O60" s="91" t="s">
        <v>573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fLvzcsT9h9OyNUSh1tJcx5Y8LSL+uhYDpeAMPkHe9mcj/DpXHIKdP020DFS9azFmin8rdAcLHThWqKa/h30w==" saltValue="wo1DmDBYXW9NKm/4Baw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1"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15" t="s">
        <v>32</v>
      </c>
      <c r="C41" s="1216"/>
      <c r="D41" s="105"/>
      <c r="E41" s="1221" t="s">
        <v>33</v>
      </c>
      <c r="F41" s="1221"/>
      <c r="G41" s="1221"/>
      <c r="H41" s="1222"/>
      <c r="I41" s="351">
        <v>9096</v>
      </c>
      <c r="J41" s="352">
        <v>9372</v>
      </c>
      <c r="K41" s="352">
        <v>9198</v>
      </c>
      <c r="L41" s="352">
        <v>8748</v>
      </c>
      <c r="M41" s="353">
        <v>8349</v>
      </c>
    </row>
    <row r="42" spans="2:13" ht="27.75" customHeight="1" x14ac:dyDescent="0.15">
      <c r="B42" s="1217"/>
      <c r="C42" s="1218"/>
      <c r="D42" s="106"/>
      <c r="E42" s="1223" t="s">
        <v>34</v>
      </c>
      <c r="F42" s="1223"/>
      <c r="G42" s="1223"/>
      <c r="H42" s="1224"/>
      <c r="I42" s="354" t="s">
        <v>509</v>
      </c>
      <c r="J42" s="355" t="s">
        <v>509</v>
      </c>
      <c r="K42" s="355" t="s">
        <v>509</v>
      </c>
      <c r="L42" s="355" t="s">
        <v>509</v>
      </c>
      <c r="M42" s="356" t="s">
        <v>509</v>
      </c>
    </row>
    <row r="43" spans="2:13" ht="27.75" customHeight="1" x14ac:dyDescent="0.15">
      <c r="B43" s="1217"/>
      <c r="C43" s="1218"/>
      <c r="D43" s="106"/>
      <c r="E43" s="1223" t="s">
        <v>35</v>
      </c>
      <c r="F43" s="1223"/>
      <c r="G43" s="1223"/>
      <c r="H43" s="1224"/>
      <c r="I43" s="354">
        <v>145</v>
      </c>
      <c r="J43" s="355">
        <v>131</v>
      </c>
      <c r="K43" s="355">
        <v>163</v>
      </c>
      <c r="L43" s="355">
        <v>156</v>
      </c>
      <c r="M43" s="356">
        <v>145</v>
      </c>
    </row>
    <row r="44" spans="2:13" ht="27.75" customHeight="1" x14ac:dyDescent="0.15">
      <c r="B44" s="1217"/>
      <c r="C44" s="1218"/>
      <c r="D44" s="106"/>
      <c r="E44" s="1223" t="s">
        <v>36</v>
      </c>
      <c r="F44" s="1223"/>
      <c r="G44" s="1223"/>
      <c r="H44" s="1224"/>
      <c r="I44" s="354">
        <v>2</v>
      </c>
      <c r="J44" s="355">
        <v>2</v>
      </c>
      <c r="K44" s="355">
        <v>2</v>
      </c>
      <c r="L44" s="355">
        <v>204</v>
      </c>
      <c r="M44" s="356">
        <v>203</v>
      </c>
    </row>
    <row r="45" spans="2:13" ht="27.75" customHeight="1" x14ac:dyDescent="0.15">
      <c r="B45" s="1217"/>
      <c r="C45" s="1218"/>
      <c r="D45" s="106"/>
      <c r="E45" s="1223" t="s">
        <v>37</v>
      </c>
      <c r="F45" s="1223"/>
      <c r="G45" s="1223"/>
      <c r="H45" s="1224"/>
      <c r="I45" s="354">
        <v>790</v>
      </c>
      <c r="J45" s="355">
        <v>789</v>
      </c>
      <c r="K45" s="355">
        <v>759</v>
      </c>
      <c r="L45" s="355">
        <v>658</v>
      </c>
      <c r="M45" s="356">
        <v>626</v>
      </c>
    </row>
    <row r="46" spans="2:13" ht="27.75" customHeight="1" x14ac:dyDescent="0.15">
      <c r="B46" s="1217"/>
      <c r="C46" s="1218"/>
      <c r="D46" s="107"/>
      <c r="E46" s="1223" t="s">
        <v>38</v>
      </c>
      <c r="F46" s="1223"/>
      <c r="G46" s="1223"/>
      <c r="H46" s="1224"/>
      <c r="I46" s="354" t="s">
        <v>509</v>
      </c>
      <c r="J46" s="355" t="s">
        <v>509</v>
      </c>
      <c r="K46" s="355">
        <v>65</v>
      </c>
      <c r="L46" s="355">
        <v>127</v>
      </c>
      <c r="M46" s="356" t="s">
        <v>509</v>
      </c>
    </row>
    <row r="47" spans="2:13" ht="27.75" customHeight="1" x14ac:dyDescent="0.15">
      <c r="B47" s="1217"/>
      <c r="C47" s="1218"/>
      <c r="D47" s="108"/>
      <c r="E47" s="1225" t="s">
        <v>39</v>
      </c>
      <c r="F47" s="1226"/>
      <c r="G47" s="1226"/>
      <c r="H47" s="1227"/>
      <c r="I47" s="354" t="s">
        <v>509</v>
      </c>
      <c r="J47" s="355" t="s">
        <v>509</v>
      </c>
      <c r="K47" s="355" t="s">
        <v>509</v>
      </c>
      <c r="L47" s="355" t="s">
        <v>509</v>
      </c>
      <c r="M47" s="356" t="s">
        <v>509</v>
      </c>
    </row>
    <row r="48" spans="2:13" ht="27.75" customHeight="1" x14ac:dyDescent="0.15">
      <c r="B48" s="1217"/>
      <c r="C48" s="1218"/>
      <c r="D48" s="106"/>
      <c r="E48" s="1223" t="s">
        <v>40</v>
      </c>
      <c r="F48" s="1223"/>
      <c r="G48" s="1223"/>
      <c r="H48" s="1224"/>
      <c r="I48" s="354" t="s">
        <v>509</v>
      </c>
      <c r="J48" s="355" t="s">
        <v>509</v>
      </c>
      <c r="K48" s="355" t="s">
        <v>509</v>
      </c>
      <c r="L48" s="355" t="s">
        <v>509</v>
      </c>
      <c r="M48" s="356" t="s">
        <v>509</v>
      </c>
    </row>
    <row r="49" spans="2:13" ht="27.75" customHeight="1" x14ac:dyDescent="0.15">
      <c r="B49" s="1219"/>
      <c r="C49" s="1220"/>
      <c r="D49" s="106"/>
      <c r="E49" s="1223" t="s">
        <v>41</v>
      </c>
      <c r="F49" s="1223"/>
      <c r="G49" s="1223"/>
      <c r="H49" s="1224"/>
      <c r="I49" s="354" t="s">
        <v>509</v>
      </c>
      <c r="J49" s="355" t="s">
        <v>509</v>
      </c>
      <c r="K49" s="355" t="s">
        <v>509</v>
      </c>
      <c r="L49" s="355" t="s">
        <v>509</v>
      </c>
      <c r="M49" s="356" t="s">
        <v>509</v>
      </c>
    </row>
    <row r="50" spans="2:13" ht="27.75" customHeight="1" x14ac:dyDescent="0.15">
      <c r="B50" s="1228" t="s">
        <v>42</v>
      </c>
      <c r="C50" s="1229"/>
      <c r="D50" s="109"/>
      <c r="E50" s="1223" t="s">
        <v>43</v>
      </c>
      <c r="F50" s="1223"/>
      <c r="G50" s="1223"/>
      <c r="H50" s="1224"/>
      <c r="I50" s="354">
        <v>2919</v>
      </c>
      <c r="J50" s="355">
        <v>3008</v>
      </c>
      <c r="K50" s="355">
        <v>2742</v>
      </c>
      <c r="L50" s="355">
        <v>2762</v>
      </c>
      <c r="M50" s="356">
        <v>2634</v>
      </c>
    </row>
    <row r="51" spans="2:13" ht="27.75" customHeight="1" x14ac:dyDescent="0.15">
      <c r="B51" s="1217"/>
      <c r="C51" s="1218"/>
      <c r="D51" s="106"/>
      <c r="E51" s="1223" t="s">
        <v>44</v>
      </c>
      <c r="F51" s="1223"/>
      <c r="G51" s="1223"/>
      <c r="H51" s="1224"/>
      <c r="I51" s="354">
        <v>722</v>
      </c>
      <c r="J51" s="355">
        <v>667</v>
      </c>
      <c r="K51" s="355">
        <v>571</v>
      </c>
      <c r="L51" s="355">
        <v>492</v>
      </c>
      <c r="M51" s="356">
        <v>436</v>
      </c>
    </row>
    <row r="52" spans="2:13" ht="27.75" customHeight="1" x14ac:dyDescent="0.15">
      <c r="B52" s="1219"/>
      <c r="C52" s="1220"/>
      <c r="D52" s="106"/>
      <c r="E52" s="1223" t="s">
        <v>45</v>
      </c>
      <c r="F52" s="1223"/>
      <c r="G52" s="1223"/>
      <c r="H52" s="1224"/>
      <c r="I52" s="354">
        <v>5693</v>
      </c>
      <c r="J52" s="355">
        <v>5871</v>
      </c>
      <c r="K52" s="355">
        <v>5799</v>
      </c>
      <c r="L52" s="355">
        <v>5550</v>
      </c>
      <c r="M52" s="356">
        <v>5344</v>
      </c>
    </row>
    <row r="53" spans="2:13" ht="27.75" customHeight="1" thickBot="1" x14ac:dyDescent="0.2">
      <c r="B53" s="1230" t="s">
        <v>46</v>
      </c>
      <c r="C53" s="1231"/>
      <c r="D53" s="110"/>
      <c r="E53" s="1232" t="s">
        <v>47</v>
      </c>
      <c r="F53" s="1232"/>
      <c r="G53" s="1232"/>
      <c r="H53" s="1233"/>
      <c r="I53" s="357">
        <v>700</v>
      </c>
      <c r="J53" s="358">
        <v>748</v>
      </c>
      <c r="K53" s="358">
        <v>1075</v>
      </c>
      <c r="L53" s="358">
        <v>1090</v>
      </c>
      <c r="M53" s="359">
        <v>911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t/EEOWXYickHjOlNufyqiuf+VLvZ+UlXjr60PaHz+goucg6munB/HYoVX/XWe9991R95xIS5puaPBA1tMBgHQ==" saltValue="P1u2/alIhNIV/ZwRqIpy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2" t="s">
        <v>50</v>
      </c>
      <c r="D55" s="1242"/>
      <c r="E55" s="1243"/>
      <c r="F55" s="122">
        <v>624</v>
      </c>
      <c r="G55" s="122">
        <v>744</v>
      </c>
      <c r="H55" s="123">
        <v>688</v>
      </c>
    </row>
    <row r="56" spans="2:8" ht="52.5" customHeight="1" x14ac:dyDescent="0.15">
      <c r="B56" s="124"/>
      <c r="C56" s="1244" t="s">
        <v>51</v>
      </c>
      <c r="D56" s="1244"/>
      <c r="E56" s="1245"/>
      <c r="F56" s="125">
        <v>683</v>
      </c>
      <c r="G56" s="125">
        <v>697</v>
      </c>
      <c r="H56" s="126">
        <v>597</v>
      </c>
    </row>
    <row r="57" spans="2:8" ht="53.25" customHeight="1" x14ac:dyDescent="0.15">
      <c r="B57" s="124"/>
      <c r="C57" s="1246" t="s">
        <v>52</v>
      </c>
      <c r="D57" s="1246"/>
      <c r="E57" s="1247"/>
      <c r="F57" s="127">
        <v>1283</v>
      </c>
      <c r="G57" s="127">
        <v>1180</v>
      </c>
      <c r="H57" s="128">
        <v>1232</v>
      </c>
    </row>
    <row r="58" spans="2:8" ht="45.75" customHeight="1" x14ac:dyDescent="0.15">
      <c r="B58" s="129"/>
      <c r="C58" s="1234" t="s">
        <v>580</v>
      </c>
      <c r="D58" s="1235"/>
      <c r="E58" s="1236"/>
      <c r="F58" s="360">
        <v>607</v>
      </c>
      <c r="G58" s="360">
        <v>710</v>
      </c>
      <c r="H58" s="361">
        <v>847</v>
      </c>
    </row>
    <row r="59" spans="2:8" ht="45.75" customHeight="1" x14ac:dyDescent="0.15">
      <c r="B59" s="129"/>
      <c r="C59" s="1234" t="s">
        <v>581</v>
      </c>
      <c r="D59" s="1235"/>
      <c r="E59" s="1236"/>
      <c r="F59" s="360">
        <v>473</v>
      </c>
      <c r="G59" s="360">
        <v>276</v>
      </c>
      <c r="H59" s="361">
        <v>197</v>
      </c>
    </row>
    <row r="60" spans="2:8" ht="45.75" customHeight="1" x14ac:dyDescent="0.15">
      <c r="B60" s="129"/>
      <c r="C60" s="1234" t="s">
        <v>582</v>
      </c>
      <c r="D60" s="1235"/>
      <c r="E60" s="1236"/>
      <c r="F60" s="360">
        <v>111</v>
      </c>
      <c r="G60" s="360">
        <v>106</v>
      </c>
      <c r="H60" s="361">
        <v>102</v>
      </c>
    </row>
    <row r="61" spans="2:8" ht="45.75" customHeight="1" x14ac:dyDescent="0.15">
      <c r="B61" s="129"/>
      <c r="C61" s="1234" t="s">
        <v>583</v>
      </c>
      <c r="D61" s="1235"/>
      <c r="E61" s="1236"/>
      <c r="F61" s="360">
        <v>88</v>
      </c>
      <c r="G61" s="360">
        <v>84</v>
      </c>
      <c r="H61" s="361">
        <v>78</v>
      </c>
    </row>
    <row r="62" spans="2:8" ht="45.75" customHeight="1" thickBot="1" x14ac:dyDescent="0.2">
      <c r="B62" s="130"/>
      <c r="C62" s="1237" t="s">
        <v>584</v>
      </c>
      <c r="D62" s="1238"/>
      <c r="E62" s="1239"/>
      <c r="F62" s="362">
        <v>4</v>
      </c>
      <c r="G62" s="360">
        <v>4</v>
      </c>
      <c r="H62" s="363">
        <v>8</v>
      </c>
    </row>
    <row r="63" spans="2:8" ht="52.5" customHeight="1" thickBot="1" x14ac:dyDescent="0.2">
      <c r="B63" s="131"/>
      <c r="C63" s="1240" t="s">
        <v>53</v>
      </c>
      <c r="D63" s="1240"/>
      <c r="E63" s="1241"/>
      <c r="F63" s="132">
        <v>2590</v>
      </c>
      <c r="G63" s="132">
        <v>2621</v>
      </c>
      <c r="H63" s="133">
        <v>2517</v>
      </c>
    </row>
    <row r="64" spans="2:8" x14ac:dyDescent="0.15"/>
  </sheetData>
  <sheetProtection algorithmName="SHA-512" hashValue="zansx8h7HDlkMaRG//qDtOWd4+5WJxWg7+pCrDz8tkDSrmQVWTqse7zTvuxifLxo0fNpW+ZFKMdZbpYQViJiFQ==" saltValue="UIa+UST+u0ArSwkQKXHg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28" zoomScale="80" zoomScaleNormal="80" zoomScaleSheetLayoutView="55" workbookViewId="0">
      <selection activeCell="CH61" sqref="CH6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5" t="s">
        <v>594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372"/>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372"/>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372"/>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372"/>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48"/>
      <c r="H50" s="1248"/>
      <c r="I50" s="1248"/>
      <c r="J50" s="1248"/>
      <c r="K50" s="382"/>
      <c r="L50" s="382"/>
      <c r="M50" s="383"/>
      <c r="N50" s="383"/>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550</v>
      </c>
      <c r="BQ50" s="1252"/>
      <c r="BR50" s="1252"/>
      <c r="BS50" s="1252"/>
      <c r="BT50" s="1252"/>
      <c r="BU50" s="1252"/>
      <c r="BV50" s="1252"/>
      <c r="BW50" s="1252"/>
      <c r="BX50" s="1252" t="s">
        <v>551</v>
      </c>
      <c r="BY50" s="1252"/>
      <c r="BZ50" s="1252"/>
      <c r="CA50" s="1252"/>
      <c r="CB50" s="1252"/>
      <c r="CC50" s="1252"/>
      <c r="CD50" s="1252"/>
      <c r="CE50" s="1252"/>
      <c r="CF50" s="1252" t="s">
        <v>552</v>
      </c>
      <c r="CG50" s="1252"/>
      <c r="CH50" s="1252"/>
      <c r="CI50" s="1252"/>
      <c r="CJ50" s="1252"/>
      <c r="CK50" s="1252"/>
      <c r="CL50" s="1252"/>
      <c r="CM50" s="1252"/>
      <c r="CN50" s="1252" t="s">
        <v>553</v>
      </c>
      <c r="CO50" s="1252"/>
      <c r="CP50" s="1252"/>
      <c r="CQ50" s="1252"/>
      <c r="CR50" s="1252"/>
      <c r="CS50" s="1252"/>
      <c r="CT50" s="1252"/>
      <c r="CU50" s="1252"/>
      <c r="CV50" s="1252" t="s">
        <v>554</v>
      </c>
      <c r="CW50" s="1252"/>
      <c r="CX50" s="1252"/>
      <c r="CY50" s="1252"/>
      <c r="CZ50" s="1252"/>
      <c r="DA50" s="1252"/>
      <c r="DB50" s="1252"/>
      <c r="DC50" s="1252"/>
    </row>
    <row r="51" spans="1:109" ht="13.5" customHeight="1" x14ac:dyDescent="0.15">
      <c r="B51" s="372"/>
      <c r="G51" s="1265"/>
      <c r="H51" s="1265"/>
      <c r="I51" s="1266"/>
      <c r="J51" s="1266"/>
      <c r="K51" s="1264"/>
      <c r="L51" s="1264"/>
      <c r="M51" s="1264"/>
      <c r="N51" s="1264"/>
      <c r="AM51" s="381"/>
      <c r="AN51" s="1254" t="s">
        <v>588</v>
      </c>
      <c r="AO51" s="1254"/>
      <c r="AP51" s="1254"/>
      <c r="AQ51" s="1254"/>
      <c r="AR51" s="1254"/>
      <c r="AS51" s="1254"/>
      <c r="AT51" s="1254"/>
      <c r="AU51" s="1254"/>
      <c r="AV51" s="1254"/>
      <c r="AW51" s="1254"/>
      <c r="AX51" s="1254"/>
      <c r="AY51" s="1254"/>
      <c r="AZ51" s="1254"/>
      <c r="BA51" s="1254"/>
      <c r="BB51" s="1254" t="s">
        <v>589</v>
      </c>
      <c r="BC51" s="1254"/>
      <c r="BD51" s="1254"/>
      <c r="BE51" s="1254"/>
      <c r="BF51" s="1254"/>
      <c r="BG51" s="1254"/>
      <c r="BH51" s="1254"/>
      <c r="BI51" s="1254"/>
      <c r="BJ51" s="1254"/>
      <c r="BK51" s="1254"/>
      <c r="BL51" s="1254"/>
      <c r="BM51" s="1254"/>
      <c r="BN51" s="1254"/>
      <c r="BO51" s="1254"/>
      <c r="BP51" s="1253">
        <v>26.5</v>
      </c>
      <c r="BQ51" s="1253"/>
      <c r="BR51" s="1253"/>
      <c r="BS51" s="1253"/>
      <c r="BT51" s="1253"/>
      <c r="BU51" s="1253"/>
      <c r="BV51" s="1253"/>
      <c r="BW51" s="1253"/>
      <c r="BX51" s="1253">
        <v>28</v>
      </c>
      <c r="BY51" s="1253"/>
      <c r="BZ51" s="1253"/>
      <c r="CA51" s="1253"/>
      <c r="CB51" s="1253"/>
      <c r="CC51" s="1253"/>
      <c r="CD51" s="1253"/>
      <c r="CE51" s="1253"/>
      <c r="CF51" s="1253">
        <v>38.200000000000003</v>
      </c>
      <c r="CG51" s="1253"/>
      <c r="CH51" s="1253"/>
      <c r="CI51" s="1253"/>
      <c r="CJ51" s="1253"/>
      <c r="CK51" s="1253"/>
      <c r="CL51" s="1253"/>
      <c r="CM51" s="1253"/>
      <c r="CN51" s="1253">
        <v>35.4</v>
      </c>
      <c r="CO51" s="1253"/>
      <c r="CP51" s="1253"/>
      <c r="CQ51" s="1253"/>
      <c r="CR51" s="1253"/>
      <c r="CS51" s="1253"/>
      <c r="CT51" s="1253"/>
      <c r="CU51" s="1253"/>
      <c r="CV51" s="1253">
        <v>30</v>
      </c>
      <c r="CW51" s="1253"/>
      <c r="CX51" s="1253"/>
      <c r="CY51" s="1253"/>
      <c r="CZ51" s="1253"/>
      <c r="DA51" s="1253"/>
      <c r="DB51" s="1253"/>
      <c r="DC51" s="1253"/>
    </row>
    <row r="52" spans="1:109" x14ac:dyDescent="0.15">
      <c r="B52" s="372"/>
      <c r="G52" s="1265"/>
      <c r="H52" s="1265"/>
      <c r="I52" s="1266"/>
      <c r="J52" s="1266"/>
      <c r="K52" s="1264"/>
      <c r="L52" s="1264"/>
      <c r="M52" s="1264"/>
      <c r="N52" s="1264"/>
      <c r="AM52" s="381"/>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5"/>
      <c r="H53" s="1265"/>
      <c r="I53" s="1248"/>
      <c r="J53" s="1248"/>
      <c r="K53" s="1264"/>
      <c r="L53" s="1264"/>
      <c r="M53" s="1264"/>
      <c r="N53" s="1264"/>
      <c r="AM53" s="381"/>
      <c r="AN53" s="1254"/>
      <c r="AO53" s="1254"/>
      <c r="AP53" s="1254"/>
      <c r="AQ53" s="1254"/>
      <c r="AR53" s="1254"/>
      <c r="AS53" s="1254"/>
      <c r="AT53" s="1254"/>
      <c r="AU53" s="1254"/>
      <c r="AV53" s="1254"/>
      <c r="AW53" s="1254"/>
      <c r="AX53" s="1254"/>
      <c r="AY53" s="1254"/>
      <c r="AZ53" s="1254"/>
      <c r="BA53" s="1254"/>
      <c r="BB53" s="1254" t="s">
        <v>590</v>
      </c>
      <c r="BC53" s="1254"/>
      <c r="BD53" s="1254"/>
      <c r="BE53" s="1254"/>
      <c r="BF53" s="1254"/>
      <c r="BG53" s="1254"/>
      <c r="BH53" s="1254"/>
      <c r="BI53" s="1254"/>
      <c r="BJ53" s="1254"/>
      <c r="BK53" s="1254"/>
      <c r="BL53" s="1254"/>
      <c r="BM53" s="1254"/>
      <c r="BN53" s="1254"/>
      <c r="BO53" s="1254"/>
      <c r="BP53" s="1253">
        <v>69.099999999999994</v>
      </c>
      <c r="BQ53" s="1253"/>
      <c r="BR53" s="1253"/>
      <c r="BS53" s="1253"/>
      <c r="BT53" s="1253"/>
      <c r="BU53" s="1253"/>
      <c r="BV53" s="1253"/>
      <c r="BW53" s="1253"/>
      <c r="BX53" s="1253">
        <v>68.400000000000006</v>
      </c>
      <c r="BY53" s="1253"/>
      <c r="BZ53" s="1253"/>
      <c r="CA53" s="1253"/>
      <c r="CB53" s="1253"/>
      <c r="CC53" s="1253"/>
      <c r="CD53" s="1253"/>
      <c r="CE53" s="1253"/>
      <c r="CF53" s="1253">
        <v>71.5</v>
      </c>
      <c r="CG53" s="1253"/>
      <c r="CH53" s="1253"/>
      <c r="CI53" s="1253"/>
      <c r="CJ53" s="1253"/>
      <c r="CK53" s="1253"/>
      <c r="CL53" s="1253"/>
      <c r="CM53" s="1253"/>
      <c r="CN53" s="1253">
        <v>72.900000000000006</v>
      </c>
      <c r="CO53" s="1253"/>
      <c r="CP53" s="1253"/>
      <c r="CQ53" s="1253"/>
      <c r="CR53" s="1253"/>
      <c r="CS53" s="1253"/>
      <c r="CT53" s="1253"/>
      <c r="CU53" s="1253"/>
      <c r="CV53" s="1253">
        <v>73.599999999999994</v>
      </c>
      <c r="CW53" s="1253"/>
      <c r="CX53" s="1253"/>
      <c r="CY53" s="1253"/>
      <c r="CZ53" s="1253"/>
      <c r="DA53" s="1253"/>
      <c r="DB53" s="1253"/>
      <c r="DC53" s="1253"/>
    </row>
    <row r="54" spans="1:109" x14ac:dyDescent="0.15">
      <c r="A54" s="380"/>
      <c r="B54" s="372"/>
      <c r="G54" s="1265"/>
      <c r="H54" s="1265"/>
      <c r="I54" s="1248"/>
      <c r="J54" s="1248"/>
      <c r="K54" s="1264"/>
      <c r="L54" s="1264"/>
      <c r="M54" s="1264"/>
      <c r="N54" s="1264"/>
      <c r="AM54" s="381"/>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48"/>
      <c r="H55" s="1248"/>
      <c r="I55" s="1248"/>
      <c r="J55" s="1248"/>
      <c r="K55" s="1264"/>
      <c r="L55" s="1264"/>
      <c r="M55" s="1264"/>
      <c r="N55" s="1264"/>
      <c r="AN55" s="1252" t="s">
        <v>591</v>
      </c>
      <c r="AO55" s="1252"/>
      <c r="AP55" s="1252"/>
      <c r="AQ55" s="1252"/>
      <c r="AR55" s="1252"/>
      <c r="AS55" s="1252"/>
      <c r="AT55" s="1252"/>
      <c r="AU55" s="1252"/>
      <c r="AV55" s="1252"/>
      <c r="AW55" s="1252"/>
      <c r="AX55" s="1252"/>
      <c r="AY55" s="1252"/>
      <c r="AZ55" s="1252"/>
      <c r="BA55" s="1252"/>
      <c r="BB55" s="1254" t="s">
        <v>589</v>
      </c>
      <c r="BC55" s="1254"/>
      <c r="BD55" s="1254"/>
      <c r="BE55" s="1254"/>
      <c r="BF55" s="1254"/>
      <c r="BG55" s="1254"/>
      <c r="BH55" s="1254"/>
      <c r="BI55" s="1254"/>
      <c r="BJ55" s="1254"/>
      <c r="BK55" s="1254"/>
      <c r="BL55" s="1254"/>
      <c r="BM55" s="1254"/>
      <c r="BN55" s="1254"/>
      <c r="BO55" s="1254"/>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48"/>
      <c r="H56" s="1248"/>
      <c r="I56" s="1248"/>
      <c r="J56" s="1248"/>
      <c r="K56" s="1264"/>
      <c r="L56" s="1264"/>
      <c r="M56" s="1264"/>
      <c r="N56" s="1264"/>
      <c r="AN56" s="1252"/>
      <c r="AO56" s="1252"/>
      <c r="AP56" s="1252"/>
      <c r="AQ56" s="1252"/>
      <c r="AR56" s="1252"/>
      <c r="AS56" s="1252"/>
      <c r="AT56" s="1252"/>
      <c r="AU56" s="1252"/>
      <c r="AV56" s="1252"/>
      <c r="AW56" s="1252"/>
      <c r="AX56" s="1252"/>
      <c r="AY56" s="1252"/>
      <c r="AZ56" s="1252"/>
      <c r="BA56" s="1252"/>
      <c r="BB56" s="1254"/>
      <c r="BC56" s="1254"/>
      <c r="BD56" s="1254"/>
      <c r="BE56" s="1254"/>
      <c r="BF56" s="1254"/>
      <c r="BG56" s="1254"/>
      <c r="BH56" s="1254"/>
      <c r="BI56" s="1254"/>
      <c r="BJ56" s="1254"/>
      <c r="BK56" s="1254"/>
      <c r="BL56" s="1254"/>
      <c r="BM56" s="1254"/>
      <c r="BN56" s="1254"/>
      <c r="BO56" s="1254"/>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48"/>
      <c r="H57" s="1248"/>
      <c r="I57" s="1267"/>
      <c r="J57" s="1267"/>
      <c r="K57" s="1264"/>
      <c r="L57" s="1264"/>
      <c r="M57" s="1264"/>
      <c r="N57" s="1264"/>
      <c r="AM57" s="366"/>
      <c r="AN57" s="1252"/>
      <c r="AO57" s="1252"/>
      <c r="AP57" s="1252"/>
      <c r="AQ57" s="1252"/>
      <c r="AR57" s="1252"/>
      <c r="AS57" s="1252"/>
      <c r="AT57" s="1252"/>
      <c r="AU57" s="1252"/>
      <c r="AV57" s="1252"/>
      <c r="AW57" s="1252"/>
      <c r="AX57" s="1252"/>
      <c r="AY57" s="1252"/>
      <c r="AZ57" s="1252"/>
      <c r="BA57" s="1252"/>
      <c r="BB57" s="1254" t="s">
        <v>590</v>
      </c>
      <c r="BC57" s="1254"/>
      <c r="BD57" s="1254"/>
      <c r="BE57" s="1254"/>
      <c r="BF57" s="1254"/>
      <c r="BG57" s="1254"/>
      <c r="BH57" s="1254"/>
      <c r="BI57" s="1254"/>
      <c r="BJ57" s="1254"/>
      <c r="BK57" s="1254"/>
      <c r="BL57" s="1254"/>
      <c r="BM57" s="1254"/>
      <c r="BN57" s="1254"/>
      <c r="BO57" s="1254"/>
      <c r="BP57" s="1253">
        <v>60.1</v>
      </c>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85"/>
      <c r="DE57" s="384"/>
    </row>
    <row r="58" spans="1:109" s="380" customFormat="1" x14ac:dyDescent="0.15">
      <c r="A58" s="366"/>
      <c r="B58" s="384"/>
      <c r="G58" s="1248"/>
      <c r="H58" s="1248"/>
      <c r="I58" s="1267"/>
      <c r="J58" s="1267"/>
      <c r="K58" s="1264"/>
      <c r="L58" s="1264"/>
      <c r="M58" s="1264"/>
      <c r="N58" s="1264"/>
      <c r="AM58" s="366"/>
      <c r="AN58" s="1252"/>
      <c r="AO58" s="1252"/>
      <c r="AP58" s="1252"/>
      <c r="AQ58" s="1252"/>
      <c r="AR58" s="1252"/>
      <c r="AS58" s="1252"/>
      <c r="AT58" s="1252"/>
      <c r="AU58" s="1252"/>
      <c r="AV58" s="1252"/>
      <c r="AW58" s="1252"/>
      <c r="AX58" s="1252"/>
      <c r="AY58" s="1252"/>
      <c r="AZ58" s="1252"/>
      <c r="BA58" s="1252"/>
      <c r="BB58" s="1254"/>
      <c r="BC58" s="1254"/>
      <c r="BD58" s="1254"/>
      <c r="BE58" s="1254"/>
      <c r="BF58" s="1254"/>
      <c r="BG58" s="1254"/>
      <c r="BH58" s="1254"/>
      <c r="BI58" s="1254"/>
      <c r="BJ58" s="1254"/>
      <c r="BK58" s="1254"/>
      <c r="BL58" s="1254"/>
      <c r="BM58" s="1254"/>
      <c r="BN58" s="1254"/>
      <c r="BO58" s="1254"/>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372"/>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372"/>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372"/>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372"/>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48"/>
      <c r="H72" s="1248"/>
      <c r="I72" s="1248"/>
      <c r="J72" s="1248"/>
      <c r="K72" s="382"/>
      <c r="L72" s="382"/>
      <c r="M72" s="383"/>
      <c r="N72" s="383"/>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550</v>
      </c>
      <c r="BQ72" s="1252"/>
      <c r="BR72" s="1252"/>
      <c r="BS72" s="1252"/>
      <c r="BT72" s="1252"/>
      <c r="BU72" s="1252"/>
      <c r="BV72" s="1252"/>
      <c r="BW72" s="1252"/>
      <c r="BX72" s="1252" t="s">
        <v>551</v>
      </c>
      <c r="BY72" s="1252"/>
      <c r="BZ72" s="1252"/>
      <c r="CA72" s="1252"/>
      <c r="CB72" s="1252"/>
      <c r="CC72" s="1252"/>
      <c r="CD72" s="1252"/>
      <c r="CE72" s="1252"/>
      <c r="CF72" s="1252" t="s">
        <v>552</v>
      </c>
      <c r="CG72" s="1252"/>
      <c r="CH72" s="1252"/>
      <c r="CI72" s="1252"/>
      <c r="CJ72" s="1252"/>
      <c r="CK72" s="1252"/>
      <c r="CL72" s="1252"/>
      <c r="CM72" s="1252"/>
      <c r="CN72" s="1252" t="s">
        <v>553</v>
      </c>
      <c r="CO72" s="1252"/>
      <c r="CP72" s="1252"/>
      <c r="CQ72" s="1252"/>
      <c r="CR72" s="1252"/>
      <c r="CS72" s="1252"/>
      <c r="CT72" s="1252"/>
      <c r="CU72" s="1252"/>
      <c r="CV72" s="1252" t="s">
        <v>554</v>
      </c>
      <c r="CW72" s="1252"/>
      <c r="CX72" s="1252"/>
      <c r="CY72" s="1252"/>
      <c r="CZ72" s="1252"/>
      <c r="DA72" s="1252"/>
      <c r="DB72" s="1252"/>
      <c r="DC72" s="1252"/>
    </row>
    <row r="73" spans="2:107" x14ac:dyDescent="0.15">
      <c r="B73" s="372"/>
      <c r="G73" s="1265"/>
      <c r="H73" s="1265"/>
      <c r="I73" s="1265"/>
      <c r="J73" s="1265"/>
      <c r="K73" s="1268"/>
      <c r="L73" s="1268"/>
      <c r="M73" s="1268"/>
      <c r="N73" s="1268"/>
      <c r="AM73" s="381"/>
      <c r="AN73" s="1254" t="s">
        <v>588</v>
      </c>
      <c r="AO73" s="1254"/>
      <c r="AP73" s="1254"/>
      <c r="AQ73" s="1254"/>
      <c r="AR73" s="1254"/>
      <c r="AS73" s="1254"/>
      <c r="AT73" s="1254"/>
      <c r="AU73" s="1254"/>
      <c r="AV73" s="1254"/>
      <c r="AW73" s="1254"/>
      <c r="AX73" s="1254"/>
      <c r="AY73" s="1254"/>
      <c r="AZ73" s="1254"/>
      <c r="BA73" s="1254"/>
      <c r="BB73" s="1254" t="s">
        <v>589</v>
      </c>
      <c r="BC73" s="1254"/>
      <c r="BD73" s="1254"/>
      <c r="BE73" s="1254"/>
      <c r="BF73" s="1254"/>
      <c r="BG73" s="1254"/>
      <c r="BH73" s="1254"/>
      <c r="BI73" s="1254"/>
      <c r="BJ73" s="1254"/>
      <c r="BK73" s="1254"/>
      <c r="BL73" s="1254"/>
      <c r="BM73" s="1254"/>
      <c r="BN73" s="1254"/>
      <c r="BO73" s="1254"/>
      <c r="BP73" s="1253">
        <v>26.5</v>
      </c>
      <c r="BQ73" s="1253"/>
      <c r="BR73" s="1253"/>
      <c r="BS73" s="1253"/>
      <c r="BT73" s="1253"/>
      <c r="BU73" s="1253"/>
      <c r="BV73" s="1253"/>
      <c r="BW73" s="1253"/>
      <c r="BX73" s="1253">
        <v>28</v>
      </c>
      <c r="BY73" s="1253"/>
      <c r="BZ73" s="1253"/>
      <c r="CA73" s="1253"/>
      <c r="CB73" s="1253"/>
      <c r="CC73" s="1253"/>
      <c r="CD73" s="1253"/>
      <c r="CE73" s="1253"/>
      <c r="CF73" s="1253">
        <v>38.200000000000003</v>
      </c>
      <c r="CG73" s="1253"/>
      <c r="CH73" s="1253"/>
      <c r="CI73" s="1253"/>
      <c r="CJ73" s="1253"/>
      <c r="CK73" s="1253"/>
      <c r="CL73" s="1253"/>
      <c r="CM73" s="1253"/>
      <c r="CN73" s="1253">
        <v>35.4</v>
      </c>
      <c r="CO73" s="1253"/>
      <c r="CP73" s="1253"/>
      <c r="CQ73" s="1253"/>
      <c r="CR73" s="1253"/>
      <c r="CS73" s="1253"/>
      <c r="CT73" s="1253"/>
      <c r="CU73" s="1253"/>
      <c r="CV73" s="1253">
        <v>30</v>
      </c>
      <c r="CW73" s="1253"/>
      <c r="CX73" s="1253"/>
      <c r="CY73" s="1253"/>
      <c r="CZ73" s="1253"/>
      <c r="DA73" s="1253"/>
      <c r="DB73" s="1253"/>
      <c r="DC73" s="1253"/>
    </row>
    <row r="74" spans="2:107" x14ac:dyDescent="0.15">
      <c r="B74" s="372"/>
      <c r="G74" s="1265"/>
      <c r="H74" s="1265"/>
      <c r="I74" s="1265"/>
      <c r="J74" s="1265"/>
      <c r="K74" s="1268"/>
      <c r="L74" s="1268"/>
      <c r="M74" s="1268"/>
      <c r="N74" s="1268"/>
      <c r="AM74" s="381"/>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5"/>
      <c r="H75" s="1265"/>
      <c r="I75" s="1248"/>
      <c r="J75" s="1248"/>
      <c r="K75" s="1264"/>
      <c r="L75" s="1264"/>
      <c r="M75" s="1264"/>
      <c r="N75" s="1264"/>
      <c r="AM75" s="381"/>
      <c r="AN75" s="1254"/>
      <c r="AO75" s="1254"/>
      <c r="AP75" s="1254"/>
      <c r="AQ75" s="1254"/>
      <c r="AR75" s="1254"/>
      <c r="AS75" s="1254"/>
      <c r="AT75" s="1254"/>
      <c r="AU75" s="1254"/>
      <c r="AV75" s="1254"/>
      <c r="AW75" s="1254"/>
      <c r="AX75" s="1254"/>
      <c r="AY75" s="1254"/>
      <c r="AZ75" s="1254"/>
      <c r="BA75" s="1254"/>
      <c r="BB75" s="1254" t="s">
        <v>593</v>
      </c>
      <c r="BC75" s="1254"/>
      <c r="BD75" s="1254"/>
      <c r="BE75" s="1254"/>
      <c r="BF75" s="1254"/>
      <c r="BG75" s="1254"/>
      <c r="BH75" s="1254"/>
      <c r="BI75" s="1254"/>
      <c r="BJ75" s="1254"/>
      <c r="BK75" s="1254"/>
      <c r="BL75" s="1254"/>
      <c r="BM75" s="1254"/>
      <c r="BN75" s="1254"/>
      <c r="BO75" s="1254"/>
      <c r="BP75" s="1253">
        <v>5.3</v>
      </c>
      <c r="BQ75" s="1253"/>
      <c r="BR75" s="1253"/>
      <c r="BS75" s="1253"/>
      <c r="BT75" s="1253"/>
      <c r="BU75" s="1253"/>
      <c r="BV75" s="1253"/>
      <c r="BW75" s="1253"/>
      <c r="BX75" s="1253">
        <v>5.9</v>
      </c>
      <c r="BY75" s="1253"/>
      <c r="BZ75" s="1253"/>
      <c r="CA75" s="1253"/>
      <c r="CB75" s="1253"/>
      <c r="CC75" s="1253"/>
      <c r="CD75" s="1253"/>
      <c r="CE75" s="1253"/>
      <c r="CF75" s="1253">
        <v>5.6</v>
      </c>
      <c r="CG75" s="1253"/>
      <c r="CH75" s="1253"/>
      <c r="CI75" s="1253"/>
      <c r="CJ75" s="1253"/>
      <c r="CK75" s="1253"/>
      <c r="CL75" s="1253"/>
      <c r="CM75" s="1253"/>
      <c r="CN75" s="1253">
        <v>6.1</v>
      </c>
      <c r="CO75" s="1253"/>
      <c r="CP75" s="1253"/>
      <c r="CQ75" s="1253"/>
      <c r="CR75" s="1253"/>
      <c r="CS75" s="1253"/>
      <c r="CT75" s="1253"/>
      <c r="CU75" s="1253"/>
      <c r="CV75" s="1253">
        <v>6.8</v>
      </c>
      <c r="CW75" s="1253"/>
      <c r="CX75" s="1253"/>
      <c r="CY75" s="1253"/>
      <c r="CZ75" s="1253"/>
      <c r="DA75" s="1253"/>
      <c r="DB75" s="1253"/>
      <c r="DC75" s="1253"/>
    </row>
    <row r="76" spans="2:107" x14ac:dyDescent="0.15">
      <c r="B76" s="372"/>
      <c r="G76" s="1265"/>
      <c r="H76" s="1265"/>
      <c r="I76" s="1248"/>
      <c r="J76" s="1248"/>
      <c r="K76" s="1264"/>
      <c r="L76" s="1264"/>
      <c r="M76" s="1264"/>
      <c r="N76" s="1264"/>
      <c r="AM76" s="381"/>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48"/>
      <c r="H77" s="1248"/>
      <c r="I77" s="1248"/>
      <c r="J77" s="1248"/>
      <c r="K77" s="1268"/>
      <c r="L77" s="1268"/>
      <c r="M77" s="1268"/>
      <c r="N77" s="1268"/>
      <c r="AN77" s="1252" t="s">
        <v>591</v>
      </c>
      <c r="AO77" s="1252"/>
      <c r="AP77" s="1252"/>
      <c r="AQ77" s="1252"/>
      <c r="AR77" s="1252"/>
      <c r="AS77" s="1252"/>
      <c r="AT77" s="1252"/>
      <c r="AU77" s="1252"/>
      <c r="AV77" s="1252"/>
      <c r="AW77" s="1252"/>
      <c r="AX77" s="1252"/>
      <c r="AY77" s="1252"/>
      <c r="AZ77" s="1252"/>
      <c r="BA77" s="1252"/>
      <c r="BB77" s="1254" t="s">
        <v>589</v>
      </c>
      <c r="BC77" s="1254"/>
      <c r="BD77" s="1254"/>
      <c r="BE77" s="1254"/>
      <c r="BF77" s="1254"/>
      <c r="BG77" s="1254"/>
      <c r="BH77" s="1254"/>
      <c r="BI77" s="1254"/>
      <c r="BJ77" s="1254"/>
      <c r="BK77" s="1254"/>
      <c r="BL77" s="1254"/>
      <c r="BM77" s="1254"/>
      <c r="BN77" s="1254"/>
      <c r="BO77" s="1254"/>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48"/>
      <c r="H78" s="1248"/>
      <c r="I78" s="1248"/>
      <c r="J78" s="1248"/>
      <c r="K78" s="1268"/>
      <c r="L78" s="1268"/>
      <c r="M78" s="1268"/>
      <c r="N78" s="1268"/>
      <c r="AN78" s="1252"/>
      <c r="AO78" s="1252"/>
      <c r="AP78" s="1252"/>
      <c r="AQ78" s="1252"/>
      <c r="AR78" s="1252"/>
      <c r="AS78" s="1252"/>
      <c r="AT78" s="1252"/>
      <c r="AU78" s="1252"/>
      <c r="AV78" s="1252"/>
      <c r="AW78" s="1252"/>
      <c r="AX78" s="1252"/>
      <c r="AY78" s="1252"/>
      <c r="AZ78" s="1252"/>
      <c r="BA78" s="1252"/>
      <c r="BB78" s="1254"/>
      <c r="BC78" s="1254"/>
      <c r="BD78" s="1254"/>
      <c r="BE78" s="1254"/>
      <c r="BF78" s="1254"/>
      <c r="BG78" s="1254"/>
      <c r="BH78" s="1254"/>
      <c r="BI78" s="1254"/>
      <c r="BJ78" s="1254"/>
      <c r="BK78" s="1254"/>
      <c r="BL78" s="1254"/>
      <c r="BM78" s="1254"/>
      <c r="BN78" s="1254"/>
      <c r="BO78" s="1254"/>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48"/>
      <c r="H79" s="1248"/>
      <c r="I79" s="1267"/>
      <c r="J79" s="1267"/>
      <c r="K79" s="1269"/>
      <c r="L79" s="1269"/>
      <c r="M79" s="1269"/>
      <c r="N79" s="1269"/>
      <c r="AN79" s="1252"/>
      <c r="AO79" s="1252"/>
      <c r="AP79" s="1252"/>
      <c r="AQ79" s="1252"/>
      <c r="AR79" s="1252"/>
      <c r="AS79" s="1252"/>
      <c r="AT79" s="1252"/>
      <c r="AU79" s="1252"/>
      <c r="AV79" s="1252"/>
      <c r="AW79" s="1252"/>
      <c r="AX79" s="1252"/>
      <c r="AY79" s="1252"/>
      <c r="AZ79" s="1252"/>
      <c r="BA79" s="1252"/>
      <c r="BB79" s="1254" t="s">
        <v>593</v>
      </c>
      <c r="BC79" s="1254"/>
      <c r="BD79" s="1254"/>
      <c r="BE79" s="1254"/>
      <c r="BF79" s="1254"/>
      <c r="BG79" s="1254"/>
      <c r="BH79" s="1254"/>
      <c r="BI79" s="1254"/>
      <c r="BJ79" s="1254"/>
      <c r="BK79" s="1254"/>
      <c r="BL79" s="1254"/>
      <c r="BM79" s="1254"/>
      <c r="BN79" s="1254"/>
      <c r="BO79" s="1254"/>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x14ac:dyDescent="0.15">
      <c r="B80" s="372"/>
      <c r="G80" s="1248"/>
      <c r="H80" s="1248"/>
      <c r="I80" s="1267"/>
      <c r="J80" s="1267"/>
      <c r="K80" s="1269"/>
      <c r="L80" s="1269"/>
      <c r="M80" s="1269"/>
      <c r="N80" s="1269"/>
      <c r="AN80" s="1252"/>
      <c r="AO80" s="1252"/>
      <c r="AP80" s="1252"/>
      <c r="AQ80" s="1252"/>
      <c r="AR80" s="1252"/>
      <c r="AS80" s="1252"/>
      <c r="AT80" s="1252"/>
      <c r="AU80" s="1252"/>
      <c r="AV80" s="1252"/>
      <c r="AW80" s="1252"/>
      <c r="AX80" s="1252"/>
      <c r="AY80" s="1252"/>
      <c r="AZ80" s="1252"/>
      <c r="BA80" s="1252"/>
      <c r="BB80" s="1254"/>
      <c r="BC80" s="1254"/>
      <c r="BD80" s="1254"/>
      <c r="BE80" s="1254"/>
      <c r="BF80" s="1254"/>
      <c r="BG80" s="1254"/>
      <c r="BH80" s="1254"/>
      <c r="BI80" s="1254"/>
      <c r="BJ80" s="1254"/>
      <c r="BK80" s="1254"/>
      <c r="BL80" s="1254"/>
      <c r="BM80" s="1254"/>
      <c r="BN80" s="1254"/>
      <c r="BO80" s="1254"/>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DgiDV3KwfzzcXA+O/zZSx/k42xL8whkXpgNbN3rt7NJZjC0XmtgWvfVuqfDR8tmEtHDm3kjNuxqE7aY4ckKDw==" saltValue="A8ZrNlCVViqeigbpQNuL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58" zoomScale="60" zoomScaleNormal="60" zoomScaleSheetLayoutView="70" workbookViewId="0">
      <selection activeCell="BN96" sqref="BN9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IJTz20bTxXDdIgTpSyKeHpo7psS8D03TF88/wdMgyUY9aK3ZCBWIcI2Tgq/AkOF9O0Lpabi2N1eYdhCE/9ieXw==" saltValue="c/1D9iENH/K8fs5bhppa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67"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Furk24cPgrIDusD+BkP91Rl58RD0r0aO8hY7hVYLg0/asulgU8VwXPrPr5KHPkm7ruOcUTZHb3O7GDcUjWutOA==" saltValue="GVt84v2SJxZW684YusgP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547</v>
      </c>
      <c r="G2" s="147"/>
      <c r="H2" s="148"/>
    </row>
    <row r="3" spans="1:8" x14ac:dyDescent="0.15">
      <c r="A3" s="144" t="s">
        <v>540</v>
      </c>
      <c r="B3" s="149"/>
      <c r="C3" s="150"/>
      <c r="D3" s="151">
        <v>174682</v>
      </c>
      <c r="E3" s="152"/>
      <c r="F3" s="153">
        <v>167497</v>
      </c>
      <c r="G3" s="154"/>
      <c r="H3" s="155"/>
    </row>
    <row r="4" spans="1:8" x14ac:dyDescent="0.15">
      <c r="A4" s="156"/>
      <c r="B4" s="157"/>
      <c r="C4" s="158"/>
      <c r="D4" s="159">
        <v>144941</v>
      </c>
      <c r="E4" s="160"/>
      <c r="F4" s="161">
        <v>82571</v>
      </c>
      <c r="G4" s="162"/>
      <c r="H4" s="163"/>
    </row>
    <row r="5" spans="1:8" x14ac:dyDescent="0.15">
      <c r="A5" s="144" t="s">
        <v>542</v>
      </c>
      <c r="B5" s="149"/>
      <c r="C5" s="150"/>
      <c r="D5" s="151">
        <v>127485</v>
      </c>
      <c r="E5" s="152"/>
      <c r="F5" s="153">
        <v>190274</v>
      </c>
      <c r="G5" s="154"/>
      <c r="H5" s="155"/>
    </row>
    <row r="6" spans="1:8" x14ac:dyDescent="0.15">
      <c r="A6" s="156"/>
      <c r="B6" s="157"/>
      <c r="C6" s="158"/>
      <c r="D6" s="159">
        <v>90407</v>
      </c>
      <c r="E6" s="160"/>
      <c r="F6" s="161">
        <v>88584</v>
      </c>
      <c r="G6" s="162"/>
      <c r="H6" s="163"/>
    </row>
    <row r="7" spans="1:8" x14ac:dyDescent="0.15">
      <c r="A7" s="144" t="s">
        <v>543</v>
      </c>
      <c r="B7" s="149"/>
      <c r="C7" s="150"/>
      <c r="D7" s="151">
        <v>146407</v>
      </c>
      <c r="E7" s="152"/>
      <c r="F7" s="153">
        <v>200194</v>
      </c>
      <c r="G7" s="154"/>
      <c r="H7" s="155"/>
    </row>
    <row r="8" spans="1:8" x14ac:dyDescent="0.15">
      <c r="A8" s="156"/>
      <c r="B8" s="157"/>
      <c r="C8" s="158"/>
      <c r="D8" s="159">
        <v>97167</v>
      </c>
      <c r="E8" s="160"/>
      <c r="F8" s="161">
        <v>106422</v>
      </c>
      <c r="G8" s="162"/>
      <c r="H8" s="163"/>
    </row>
    <row r="9" spans="1:8" x14ac:dyDescent="0.15">
      <c r="A9" s="144" t="s">
        <v>544</v>
      </c>
      <c r="B9" s="149"/>
      <c r="C9" s="150"/>
      <c r="D9" s="151">
        <v>121421</v>
      </c>
      <c r="E9" s="152"/>
      <c r="F9" s="153">
        <v>196914</v>
      </c>
      <c r="G9" s="154"/>
      <c r="H9" s="155"/>
    </row>
    <row r="10" spans="1:8" x14ac:dyDescent="0.15">
      <c r="A10" s="156"/>
      <c r="B10" s="157"/>
      <c r="C10" s="158"/>
      <c r="D10" s="159">
        <v>96555</v>
      </c>
      <c r="E10" s="160"/>
      <c r="F10" s="161">
        <v>98966</v>
      </c>
      <c r="G10" s="162"/>
      <c r="H10" s="163"/>
    </row>
    <row r="11" spans="1:8" x14ac:dyDescent="0.15">
      <c r="A11" s="144" t="s">
        <v>545</v>
      </c>
      <c r="B11" s="149"/>
      <c r="C11" s="150"/>
      <c r="D11" s="151">
        <v>161657</v>
      </c>
      <c r="E11" s="152"/>
      <c r="F11" s="153">
        <v>204757</v>
      </c>
      <c r="G11" s="154"/>
      <c r="H11" s="155"/>
    </row>
    <row r="12" spans="1:8" x14ac:dyDescent="0.15">
      <c r="A12" s="156"/>
      <c r="B12" s="157"/>
      <c r="C12" s="164"/>
      <c r="D12" s="159">
        <v>108946</v>
      </c>
      <c r="E12" s="160"/>
      <c r="F12" s="161">
        <v>106071</v>
      </c>
      <c r="G12" s="162"/>
      <c r="H12" s="163"/>
    </row>
    <row r="13" spans="1:8" x14ac:dyDescent="0.15">
      <c r="A13" s="144"/>
      <c r="B13" s="149"/>
      <c r="C13" s="165"/>
      <c r="D13" s="166">
        <v>146330</v>
      </c>
      <c r="E13" s="167"/>
      <c r="F13" s="168">
        <v>191927</v>
      </c>
      <c r="G13" s="169"/>
      <c r="H13" s="155"/>
    </row>
    <row r="14" spans="1:8" x14ac:dyDescent="0.15">
      <c r="A14" s="156"/>
      <c r="B14" s="157"/>
      <c r="C14" s="158"/>
      <c r="D14" s="159">
        <v>107603</v>
      </c>
      <c r="E14" s="160"/>
      <c r="F14" s="161">
        <v>96523</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3.41</v>
      </c>
      <c r="C19" s="170">
        <f>ROUND(VALUE(SUBSTITUTE(実質収支比率等に係る経年分析!G$48,"▲","-")),2)</f>
        <v>1.38</v>
      </c>
      <c r="D19" s="170">
        <f>ROUND(VALUE(SUBSTITUTE(実質収支比率等に係る経年分析!H$48,"▲","-")),2)</f>
        <v>5.25</v>
      </c>
      <c r="E19" s="170">
        <f>ROUND(VALUE(SUBSTITUTE(実質収支比率等に係る経年分析!I$48,"▲","-")),2)</f>
        <v>6.29</v>
      </c>
      <c r="F19" s="170">
        <f>ROUND(VALUE(SUBSTITUTE(実質収支比率等に係る経年分析!J$48,"▲","-")),2)</f>
        <v>5.49</v>
      </c>
    </row>
    <row r="20" spans="1:11" x14ac:dyDescent="0.15">
      <c r="A20" s="170" t="s">
        <v>57</v>
      </c>
      <c r="B20" s="170">
        <f>ROUND(VALUE(SUBSTITUTE(実質収支比率等に係る経年分析!F$47,"▲","-")),2)</f>
        <v>19.97</v>
      </c>
      <c r="C20" s="170">
        <f>ROUND(VALUE(SUBSTITUTE(実質収支比率等に係る経年分析!G$47,"▲","-")),2)</f>
        <v>18.559999999999999</v>
      </c>
      <c r="D20" s="170">
        <f>ROUND(VALUE(SUBSTITUTE(実質収支比率等に係る経年分析!H$47,"▲","-")),2)</f>
        <v>18.260000000000002</v>
      </c>
      <c r="E20" s="170">
        <f>ROUND(VALUE(SUBSTITUTE(実質収支比率等に係る経年分析!I$47,"▲","-")),2)</f>
        <v>20.03</v>
      </c>
      <c r="F20" s="170">
        <f>ROUND(VALUE(SUBSTITUTE(実質収支比率等に係る経年分析!J$47,"▲","-")),2)</f>
        <v>18.809999999999999</v>
      </c>
    </row>
    <row r="21" spans="1:11" x14ac:dyDescent="0.15">
      <c r="A21" s="170" t="s">
        <v>58</v>
      </c>
      <c r="B21" s="170">
        <f>IF(ISNUMBER(VALUE(SUBSTITUTE(実質収支比率等に係る経年分析!F$49,"▲","-"))),ROUND(VALUE(SUBSTITUTE(実質収支比率等に係る経年分析!F$49,"▲","-")),2),NA())</f>
        <v>-1.95</v>
      </c>
      <c r="C21" s="170">
        <f>IF(ISNUMBER(VALUE(SUBSTITUTE(実質収支比率等に係る経年分析!G$49,"▲","-"))),ROUND(VALUE(SUBSTITUTE(実質収支比率等に係る経年分析!G$49,"▲","-")),2),NA())</f>
        <v>-4.74</v>
      </c>
      <c r="D21" s="170">
        <f>IF(ISNUMBER(VALUE(SUBSTITUTE(実質収支比率等に係る経年分析!H$49,"▲","-"))),ROUND(VALUE(SUBSTITUTE(実質収支比率等に係る経年分析!H$49,"▲","-")),2),NA())</f>
        <v>3.94</v>
      </c>
      <c r="E21" s="170">
        <f>IF(ISNUMBER(VALUE(SUBSTITUTE(実質収支比率等に係る経年分析!I$49,"▲","-"))),ROUND(VALUE(SUBSTITUTE(実質収支比率等に係る経年分析!I$49,"▲","-")),2),NA())</f>
        <v>1.47</v>
      </c>
      <c r="F21" s="170">
        <f>IF(ISNUMBER(VALUE(SUBSTITUTE(実質収支比率等に係る経年分析!J$49,"▲","-"))),ROUND(VALUE(SUBSTITUTE(実質収支比率等に係る経年分析!J$49,"▲","-")),2),NA())</f>
        <v>-7.1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国民健康保険特別会計（医科診療施設勘定）</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15">
      <c r="A32" s="171" t="str">
        <f>IF(連結実質赤字比率に係る赤字・黒字の構成分析!C$38="",NA(),連結実質赤字比率に係る赤字・黒字の構成分析!C$38)</f>
        <v>国民健康保険特別会計（事業勘定）</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0.05</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0.39</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0.03</v>
      </c>
    </row>
    <row r="33" spans="1:16" x14ac:dyDescent="0.15">
      <c r="A33" s="171" t="str">
        <f>IF(連結実質赤字比率に係る赤字・黒字の構成分析!C$37="",NA(),連結実質赤字比率に係る赤字・黒字の構成分析!C$37)</f>
        <v>公共下水道事業特別会計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0.08</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0.59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0.16</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0.98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1.38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5.24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6.29</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5.48</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9.17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18.309999999999999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7.65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7.48</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718</v>
      </c>
      <c r="E42" s="172"/>
      <c r="F42" s="172"/>
      <c r="G42" s="172">
        <f>'実質公債費比率（分子）の構造'!L$52</f>
        <v>719</v>
      </c>
      <c r="H42" s="172"/>
      <c r="I42" s="172"/>
      <c r="J42" s="172">
        <f>'実質公債費比率（分子）の構造'!M$52</f>
        <v>803</v>
      </c>
      <c r="K42" s="172"/>
      <c r="L42" s="172"/>
      <c r="M42" s="172">
        <f>'実質公債費比率（分子）の構造'!N$52</f>
        <v>882</v>
      </c>
      <c r="N42" s="172"/>
      <c r="O42" s="172"/>
      <c r="P42" s="172">
        <f>'実質公債費比率（分子）の構造'!O$52</f>
        <v>864</v>
      </c>
    </row>
    <row r="43" spans="1:16" x14ac:dyDescent="0.15">
      <c r="A43" s="172" t="s">
        <v>66</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2</v>
      </c>
      <c r="C45" s="172"/>
      <c r="D45" s="172"/>
      <c r="E45" s="172">
        <f>'実質公債費比率（分子）の構造'!L$49</f>
        <v>2</v>
      </c>
      <c r="F45" s="172"/>
      <c r="G45" s="172"/>
      <c r="H45" s="172">
        <f>'実質公債費比率（分子）の構造'!M$49</f>
        <v>2</v>
      </c>
      <c r="I45" s="172"/>
      <c r="J45" s="172"/>
      <c r="K45" s="172">
        <f>'実質公債費比率（分子）の構造'!N$49</f>
        <v>0</v>
      </c>
      <c r="L45" s="172"/>
      <c r="M45" s="172"/>
      <c r="N45" s="172">
        <f>'実質公債費比率（分子）の構造'!O$49</f>
        <v>0</v>
      </c>
      <c r="O45" s="172"/>
      <c r="P45" s="172"/>
    </row>
    <row r="46" spans="1:16" x14ac:dyDescent="0.15">
      <c r="A46" s="172" t="s">
        <v>69</v>
      </c>
      <c r="B46" s="172">
        <f>'実質公債費比率（分子）の構造'!K$48</f>
        <v>35</v>
      </c>
      <c r="C46" s="172"/>
      <c r="D46" s="172"/>
      <c r="E46" s="172">
        <f>'実質公債費比率（分子）の構造'!L$48</f>
        <v>32</v>
      </c>
      <c r="F46" s="172"/>
      <c r="G46" s="172"/>
      <c r="H46" s="172">
        <f>'実質公債費比率（分子）の構造'!M$48</f>
        <v>55</v>
      </c>
      <c r="I46" s="172"/>
      <c r="J46" s="172"/>
      <c r="K46" s="172">
        <f>'実質公債費比率（分子）の構造'!N$48</f>
        <v>64</v>
      </c>
      <c r="L46" s="172"/>
      <c r="M46" s="172"/>
      <c r="N46" s="172">
        <f>'実質公債費比率（分子）の構造'!O$48</f>
        <v>60</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809</v>
      </c>
      <c r="C49" s="172"/>
      <c r="D49" s="172"/>
      <c r="E49" s="172">
        <f>'実質公債費比率（分子）の構造'!L$45</f>
        <v>843</v>
      </c>
      <c r="F49" s="172"/>
      <c r="G49" s="172"/>
      <c r="H49" s="172">
        <f>'実質公債費比率（分子）の構造'!M$45</f>
        <v>920</v>
      </c>
      <c r="I49" s="172"/>
      <c r="J49" s="172"/>
      <c r="K49" s="172">
        <f>'実質公債費比率（分子）の構造'!N$45</f>
        <v>1009</v>
      </c>
      <c r="L49" s="172"/>
      <c r="M49" s="172"/>
      <c r="N49" s="172">
        <f>'実質公債費比率（分子）の構造'!O$45</f>
        <v>1050</v>
      </c>
      <c r="O49" s="172"/>
      <c r="P49" s="172"/>
    </row>
    <row r="50" spans="1:16" x14ac:dyDescent="0.15">
      <c r="A50" s="172" t="s">
        <v>73</v>
      </c>
      <c r="B50" s="172" t="e">
        <f>NA()</f>
        <v>#N/A</v>
      </c>
      <c r="C50" s="172">
        <f>IF(ISNUMBER('実質公債費比率（分子）の構造'!K$53),'実質公債費比率（分子）の構造'!K$53,NA())</f>
        <v>128</v>
      </c>
      <c r="D50" s="172" t="e">
        <f>NA()</f>
        <v>#N/A</v>
      </c>
      <c r="E50" s="172" t="e">
        <f>NA()</f>
        <v>#N/A</v>
      </c>
      <c r="F50" s="172">
        <f>IF(ISNUMBER('実質公債費比率（分子）の構造'!L$53),'実質公債費比率（分子）の構造'!L$53,NA())</f>
        <v>158</v>
      </c>
      <c r="G50" s="172" t="e">
        <f>NA()</f>
        <v>#N/A</v>
      </c>
      <c r="H50" s="172" t="e">
        <f>NA()</f>
        <v>#N/A</v>
      </c>
      <c r="I50" s="172">
        <f>IF(ISNUMBER('実質公債費比率（分子）の構造'!M$53),'実質公債費比率（分子）の構造'!M$53,NA())</f>
        <v>174</v>
      </c>
      <c r="J50" s="172" t="e">
        <f>NA()</f>
        <v>#N/A</v>
      </c>
      <c r="K50" s="172" t="e">
        <f>NA()</f>
        <v>#N/A</v>
      </c>
      <c r="L50" s="172">
        <f>IF(ISNUMBER('実質公債費比率（分子）の構造'!N$53),'実質公債費比率（分子）の構造'!N$53,NA())</f>
        <v>191</v>
      </c>
      <c r="M50" s="172" t="e">
        <f>NA()</f>
        <v>#N/A</v>
      </c>
      <c r="N50" s="172" t="e">
        <f>NA()</f>
        <v>#N/A</v>
      </c>
      <c r="O50" s="172">
        <f>IF(ISNUMBER('実質公債費比率（分子）の構造'!O$53),'実質公債費比率（分子）の構造'!O$53,NA())</f>
        <v>246</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5693</v>
      </c>
      <c r="E56" s="171"/>
      <c r="F56" s="171"/>
      <c r="G56" s="171">
        <f>'将来負担比率（分子）の構造'!J$52</f>
        <v>5871</v>
      </c>
      <c r="H56" s="171"/>
      <c r="I56" s="171"/>
      <c r="J56" s="171">
        <f>'将来負担比率（分子）の構造'!K$52</f>
        <v>5799</v>
      </c>
      <c r="K56" s="171"/>
      <c r="L56" s="171"/>
      <c r="M56" s="171">
        <f>'将来負担比率（分子）の構造'!L$52</f>
        <v>5550</v>
      </c>
      <c r="N56" s="171"/>
      <c r="O56" s="171"/>
      <c r="P56" s="171">
        <f>'将来負担比率（分子）の構造'!M$52</f>
        <v>5344</v>
      </c>
    </row>
    <row r="57" spans="1:16" x14ac:dyDescent="0.15">
      <c r="A57" s="171" t="s">
        <v>44</v>
      </c>
      <c r="B57" s="171"/>
      <c r="C57" s="171"/>
      <c r="D57" s="171">
        <f>'将来負担比率（分子）の構造'!I$51</f>
        <v>722</v>
      </c>
      <c r="E57" s="171"/>
      <c r="F57" s="171"/>
      <c r="G57" s="171">
        <f>'将来負担比率（分子）の構造'!J$51</f>
        <v>667</v>
      </c>
      <c r="H57" s="171"/>
      <c r="I57" s="171"/>
      <c r="J57" s="171">
        <f>'将来負担比率（分子）の構造'!K$51</f>
        <v>571</v>
      </c>
      <c r="K57" s="171"/>
      <c r="L57" s="171"/>
      <c r="M57" s="171">
        <f>'将来負担比率（分子）の構造'!L$51</f>
        <v>492</v>
      </c>
      <c r="N57" s="171"/>
      <c r="O57" s="171"/>
      <c r="P57" s="171">
        <f>'将来負担比率（分子）の構造'!M$51</f>
        <v>436</v>
      </c>
    </row>
    <row r="58" spans="1:16" x14ac:dyDescent="0.15">
      <c r="A58" s="171" t="s">
        <v>43</v>
      </c>
      <c r="B58" s="171"/>
      <c r="C58" s="171"/>
      <c r="D58" s="171">
        <f>'将来負担比率（分子）の構造'!I$50</f>
        <v>2919</v>
      </c>
      <c r="E58" s="171"/>
      <c r="F58" s="171"/>
      <c r="G58" s="171">
        <f>'将来負担比率（分子）の構造'!J$50</f>
        <v>3008</v>
      </c>
      <c r="H58" s="171"/>
      <c r="I58" s="171"/>
      <c r="J58" s="171">
        <f>'将来負担比率（分子）の構造'!K$50</f>
        <v>2742</v>
      </c>
      <c r="K58" s="171"/>
      <c r="L58" s="171"/>
      <c r="M58" s="171">
        <f>'将来負担比率（分子）の構造'!L$50</f>
        <v>2762</v>
      </c>
      <c r="N58" s="171"/>
      <c r="O58" s="171"/>
      <c r="P58" s="171">
        <f>'将来負担比率（分子）の構造'!M$50</f>
        <v>2634</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f>'将来負担比率（分子）の構造'!K$46</f>
        <v>65</v>
      </c>
      <c r="I61" s="171"/>
      <c r="J61" s="171"/>
      <c r="K61" s="171">
        <f>'将来負担比率（分子）の構造'!L$46</f>
        <v>127</v>
      </c>
      <c r="L61" s="171"/>
      <c r="M61" s="171"/>
      <c r="N61" s="171" t="str">
        <f>'将来負担比率（分子）の構造'!M$46</f>
        <v>-</v>
      </c>
      <c r="O61" s="171"/>
      <c r="P61" s="171"/>
    </row>
    <row r="62" spans="1:16" x14ac:dyDescent="0.15">
      <c r="A62" s="171" t="s">
        <v>37</v>
      </c>
      <c r="B62" s="171">
        <f>'将来負担比率（分子）の構造'!I$45</f>
        <v>790</v>
      </c>
      <c r="C62" s="171"/>
      <c r="D62" s="171"/>
      <c r="E62" s="171">
        <f>'将来負担比率（分子）の構造'!J$45</f>
        <v>789</v>
      </c>
      <c r="F62" s="171"/>
      <c r="G62" s="171"/>
      <c r="H62" s="171">
        <f>'将来負担比率（分子）の構造'!K$45</f>
        <v>759</v>
      </c>
      <c r="I62" s="171"/>
      <c r="J62" s="171"/>
      <c r="K62" s="171">
        <f>'将来負担比率（分子）の構造'!L$45</f>
        <v>658</v>
      </c>
      <c r="L62" s="171"/>
      <c r="M62" s="171"/>
      <c r="N62" s="171">
        <f>'将来負担比率（分子）の構造'!M$45</f>
        <v>626</v>
      </c>
      <c r="O62" s="171"/>
      <c r="P62" s="171"/>
    </row>
    <row r="63" spans="1:16" x14ac:dyDescent="0.15">
      <c r="A63" s="171" t="s">
        <v>36</v>
      </c>
      <c r="B63" s="171">
        <f>'将来負担比率（分子）の構造'!I$44</f>
        <v>2</v>
      </c>
      <c r="C63" s="171"/>
      <c r="D63" s="171"/>
      <c r="E63" s="171">
        <f>'将来負担比率（分子）の構造'!J$44</f>
        <v>2</v>
      </c>
      <c r="F63" s="171"/>
      <c r="G63" s="171"/>
      <c r="H63" s="171">
        <f>'将来負担比率（分子）の構造'!K$44</f>
        <v>2</v>
      </c>
      <c r="I63" s="171"/>
      <c r="J63" s="171"/>
      <c r="K63" s="171">
        <f>'将来負担比率（分子）の構造'!L$44</f>
        <v>204</v>
      </c>
      <c r="L63" s="171"/>
      <c r="M63" s="171"/>
      <c r="N63" s="171">
        <f>'将来負担比率（分子）の構造'!M$44</f>
        <v>203</v>
      </c>
      <c r="O63" s="171"/>
      <c r="P63" s="171"/>
    </row>
    <row r="64" spans="1:16" x14ac:dyDescent="0.15">
      <c r="A64" s="171" t="s">
        <v>35</v>
      </c>
      <c r="B64" s="171">
        <f>'将来負担比率（分子）の構造'!I$43</f>
        <v>145</v>
      </c>
      <c r="C64" s="171"/>
      <c r="D64" s="171"/>
      <c r="E64" s="171">
        <f>'将来負担比率（分子）の構造'!J$43</f>
        <v>131</v>
      </c>
      <c r="F64" s="171"/>
      <c r="G64" s="171"/>
      <c r="H64" s="171">
        <f>'将来負担比率（分子）の構造'!K$43</f>
        <v>163</v>
      </c>
      <c r="I64" s="171"/>
      <c r="J64" s="171"/>
      <c r="K64" s="171">
        <f>'将来負担比率（分子）の構造'!L$43</f>
        <v>156</v>
      </c>
      <c r="L64" s="171"/>
      <c r="M64" s="171"/>
      <c r="N64" s="171">
        <f>'将来負担比率（分子）の構造'!M$43</f>
        <v>145</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9096</v>
      </c>
      <c r="C66" s="171"/>
      <c r="D66" s="171"/>
      <c r="E66" s="171">
        <f>'将来負担比率（分子）の構造'!J$41</f>
        <v>9372</v>
      </c>
      <c r="F66" s="171"/>
      <c r="G66" s="171"/>
      <c r="H66" s="171">
        <f>'将来負担比率（分子）の構造'!K$41</f>
        <v>9198</v>
      </c>
      <c r="I66" s="171"/>
      <c r="J66" s="171"/>
      <c r="K66" s="171">
        <f>'将来負担比率（分子）の構造'!L$41</f>
        <v>8748</v>
      </c>
      <c r="L66" s="171"/>
      <c r="M66" s="171"/>
      <c r="N66" s="171">
        <f>'将来負担比率（分子）の構造'!M$41</f>
        <v>8349</v>
      </c>
      <c r="O66" s="171"/>
      <c r="P66" s="171"/>
    </row>
    <row r="67" spans="1:16" x14ac:dyDescent="0.15">
      <c r="A67" s="171" t="s">
        <v>77</v>
      </c>
      <c r="B67" s="171" t="e">
        <f>NA()</f>
        <v>#N/A</v>
      </c>
      <c r="C67" s="171">
        <f>IF(ISNUMBER('将来負担比率（分子）の構造'!I$53), IF('将来負担比率（分子）の構造'!I$53 &lt; 0, 0, '将来負担比率（分子）の構造'!I$53), NA())</f>
        <v>700</v>
      </c>
      <c r="D67" s="171" t="e">
        <f>NA()</f>
        <v>#N/A</v>
      </c>
      <c r="E67" s="171" t="e">
        <f>NA()</f>
        <v>#N/A</v>
      </c>
      <c r="F67" s="171">
        <f>IF(ISNUMBER('将来負担比率（分子）の構造'!J$53), IF('将来負担比率（分子）の構造'!J$53 &lt; 0, 0, '将来負担比率（分子）の構造'!J$53), NA())</f>
        <v>748</v>
      </c>
      <c r="G67" s="171" t="e">
        <f>NA()</f>
        <v>#N/A</v>
      </c>
      <c r="H67" s="171" t="e">
        <f>NA()</f>
        <v>#N/A</v>
      </c>
      <c r="I67" s="171">
        <f>IF(ISNUMBER('将来負担比率（分子）の構造'!K$53), IF('将来負担比率（分子）の構造'!K$53 &lt; 0, 0, '将来負担比率（分子）の構造'!K$53), NA())</f>
        <v>1075</v>
      </c>
      <c r="J67" s="171" t="e">
        <f>NA()</f>
        <v>#N/A</v>
      </c>
      <c r="K67" s="171" t="e">
        <f>NA()</f>
        <v>#N/A</v>
      </c>
      <c r="L67" s="171">
        <f>IF(ISNUMBER('将来負担比率（分子）の構造'!L$53), IF('将来負担比率（分子）の構造'!L$53 &lt; 0, 0, '将来負担比率（分子）の構造'!L$53), NA())</f>
        <v>1090</v>
      </c>
      <c r="M67" s="171" t="e">
        <f>NA()</f>
        <v>#N/A</v>
      </c>
      <c r="N67" s="171" t="e">
        <f>NA()</f>
        <v>#N/A</v>
      </c>
      <c r="O67" s="171">
        <f>IF(ISNUMBER('将来負担比率（分子）の構造'!M$53), IF('将来負担比率（分子）の構造'!M$53 &lt; 0, 0, '将来負担比率（分子）の構造'!M$53), NA())</f>
        <v>911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624</v>
      </c>
      <c r="C72" s="175">
        <f>基金残高に係る経年分析!G55</f>
        <v>744</v>
      </c>
      <c r="D72" s="175">
        <f>基金残高に係る経年分析!H55</f>
        <v>688</v>
      </c>
    </row>
    <row r="73" spans="1:16" x14ac:dyDescent="0.15">
      <c r="A73" s="174" t="s">
        <v>80</v>
      </c>
      <c r="B73" s="175">
        <f>基金残高に係る経年分析!F56</f>
        <v>683</v>
      </c>
      <c r="C73" s="175">
        <f>基金残高に係る経年分析!G56</f>
        <v>697</v>
      </c>
      <c r="D73" s="175">
        <f>基金残高に係る経年分析!H56</f>
        <v>597</v>
      </c>
    </row>
    <row r="74" spans="1:16" x14ac:dyDescent="0.15">
      <c r="A74" s="174" t="s">
        <v>81</v>
      </c>
      <c r="B74" s="175">
        <f>基金残高に係る経年分析!F57</f>
        <v>1283</v>
      </c>
      <c r="C74" s="175">
        <f>基金残高に係る経年分析!G57</f>
        <v>1180</v>
      </c>
      <c r="D74" s="175">
        <f>基金残高に係る経年分析!H57</f>
        <v>1232</v>
      </c>
    </row>
  </sheetData>
  <sheetProtection algorithmName="SHA-512" hashValue="y23lctZHOCzI9L2l7Fp9rvJLN7+agYr4cG0qZh91zfVQ6LltW4WVNbXmJAaWlJZ0dvRiB3biy+4fwbghHTrszQ==" saltValue="5Cu91mUO4B/SgHjzngr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2024-03-14T00:43:16Z</dcterms:created>
  <dcterms:modified xsi:type="dcterms:W3CDTF">2025-03-03T02:32:36Z</dcterms:modified>
  <cp:category/>
</cp:coreProperties>
</file>