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tohma2020060\Desktop\【R7.2.04〆切】経営比較分析表（R5年度水道・下水道決算)\"/>
    </mc:Choice>
  </mc:AlternateContent>
  <xr:revisionPtr revIDLastSave="0" documentId="13_ncr:1_{7AE7F233-DD70-4DB3-8D0D-6625FEFB0679}" xr6:coauthVersionLast="44" xr6:coauthVersionMax="44" xr10:uidLastSave="{00000000-0000-0000-0000-000000000000}"/>
  <workbookProtection workbookAlgorithmName="SHA-512" workbookHashValue="81PUS6Fhivw8YUrid4Ic79PesQVW4frS0t6p4s15oekLuYHJkIN7qYAcAAHpmfQM+AMeo6BJbb3w6A8Vrz2p8g==" workbookSaltValue="DVcjKl2IL+lJ8mdChZsAY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Q6" i="5"/>
  <c r="W10" i="4" s="1"/>
  <c r="P6" i="5"/>
  <c r="O6" i="5"/>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BB10" i="4"/>
  <c r="AT10" i="4"/>
  <c r="AL10" i="4"/>
  <c r="P10" i="4"/>
  <c r="I10" i="4"/>
  <c r="B10" i="4"/>
  <c r="BB8" i="4"/>
  <c r="AL8" i="4"/>
  <c r="AD8" i="4"/>
  <c r="W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<sst xmlns="http://schemas.openxmlformats.org/spreadsheetml/2006/main" count="228" uniqueCount="113">
  <si>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</si>
  <si>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</si>
  <si>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</si>
  <si>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</si>
  <si>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</si>
  <si>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</si>
  <si>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</si>
  <si>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</si>
  <si>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</si>
  <si>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</si>
  <si>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</si>
  <si>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</si>
  <si>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</si>
  <si>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</si>
  <si>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</si>
  <si>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</si>
  <si>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</si>
  <si>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</si>
  <si>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</si>
  <si>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</si>
  <si>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</si>
  <si>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</si>
  <si>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</si>
  <si>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</si>
  <si>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</si>
  <si>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</si>
  <si>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</si>
  <si>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</si>
  <si>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</si>
  <si>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</si>
  <si>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</si>
  <si>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</si>
  <si>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</si>
  <si>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</si>
  <si>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</si>
  <si>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</si>
  <si>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</si>
  <si>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</si>
  <si>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</si>
  <si>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</si>
  <si>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</si>
  <si>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</si>
  <si>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</si>
  <si>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</si>
  <si>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</si>
  <si>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</si>
  <si>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</si>
  <si>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</si>
  <si>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</si>
  <si>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</si>
  <si>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</si>
  <si>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</si>
  <si>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</si>
  <si>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</si>
  <si>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</si>
  <si>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</si>
  <si>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</si>
  <si>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</si>
  <si>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</si>
  <si>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</si>
  <si>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</si>
  <si>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</si>
  <si>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</si>
  <si>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</si>
  <si>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</si>
  <si>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</si>
  <si>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</si>
  <si>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</si>
  <si>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</si>
  <si>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</si>
  <si>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</si>
  <si>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</si>
  <si>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</si>
  <si>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</si>
  <si>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</si>
  <si>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</si>
  <si>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</si>
  <si>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</si>
  <si>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</si>
  <si>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</si>
  <si>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</si>
  <si>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</si>
  <si>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</si>
  <si>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</si>
  <si>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</si>
  <si>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</si>
  <si>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</si>
  <si>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</si>
  <si>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</si>
  <si>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</si>
  <si>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</si>
  <si>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</si>
  <si>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当麻町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</si>
  <si>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</si>
  <si>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</si>
  <si>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</si>
  <si>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</si>
  <si>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</si>
  <si>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</si>
  <si>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</si>
  <si>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</si>
  <si>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</si>
  <si>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</si>
  <si>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</si>
  <si>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</si>
  <si>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</si>
  <si>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</si>
  <si>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</si>
  <si>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</si>
  <si>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</si>
  <si>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現在、当町水道事業の運営は、給水使用料（R02料金改定）と一般会計からの補助金により経営していますが、人口減少による収益減少のなか、耐用年数を経過した老朽施設の更新に伴う企業債の増加や維持管理費用の支出が増大し、経営を圧迫している状況です。供用開始から50年が経過した施設の状況を把握し効果的・効率的な維持更新等を行い支出の抑制を図っていくことが課題です。</t>
    <rPh sb="137" eb="139">
      <t>ジョウキョウ</t>
    </rPh>
    <rPh sb="140" eb="142">
      <t>ハアク</t>
    </rPh>
    <rPh sb="143" eb="146">
      <t>コウカテキ</t>
    </rPh>
    <rPh sb="155" eb="156">
      <t>トウ</t>
    </rPh>
    <rPh sb="157" eb="158">
      <t>オコナ</t>
    </rPh>
    <rPh sb="159" eb="161">
      <t>シシュツ</t>
    </rPh>
    <rPh sb="162" eb="164">
      <t>ヨクセイ</t>
    </rPh>
    <rPh sb="173" eb="175">
      <t>カダイ</t>
    </rPh>
    <phoneticPr fontId="4"/>
  </si>
  <si>
    <t>現在、当町水道事業の運営は、給水使用料と一般会計からの補助金により経営していますが、人口減少による収益減少のなか、耐用年数を経過した老朽施設の更新に伴う企業債の増加や維持管理費用の支出が増大し、経営を圧迫している状況です。
施設、設備の合理化や広域連携の検討を行い経営の健全化に向けた取り組みを進めていく。</t>
    <rPh sb="112" eb="114">
      <t>シセツ</t>
    </rPh>
    <rPh sb="115" eb="117">
      <t>セツビ</t>
    </rPh>
    <rPh sb="118" eb="121">
      <t>ゴウリカ</t>
    </rPh>
    <rPh sb="122" eb="124">
      <t>コウイキ</t>
    </rPh>
    <rPh sb="124" eb="126">
      <t>レンケイ</t>
    </rPh>
    <rPh sb="127" eb="129">
      <t>ケントウ</t>
    </rPh>
    <rPh sb="130" eb="131">
      <t>オコナ</t>
    </rPh>
    <rPh sb="132" eb="134">
      <t>ケイエイ</t>
    </rPh>
    <rPh sb="135" eb="138">
      <t>ケンゼンカ</t>
    </rPh>
    <rPh sb="139" eb="140">
      <t>ム</t>
    </rPh>
    <rPh sb="142" eb="143">
      <t>ト</t>
    </rPh>
    <rPh sb="144" eb="145">
      <t>ク</t>
    </rPh>
    <rPh sb="147" eb="148">
      <t>スス</t>
    </rPh>
    <phoneticPr fontId="4"/>
  </si>
  <si>
    <t>浄水場建設に伴い、減価償却率は減少しましたがR01以降は増加傾向にあります。未だ耐用年数を経過した管路が多く残存しているため、老朽化に起因した漏水事故の発生も多く有収率の悪化に繋がっており類似団体と比較して平均を下回っています。
有収率の増加に向けて漏水調査や計画的な管路更新を行っていく。</t>
    <rPh sb="115" eb="118">
      <t>ユウシュウリツ</t>
    </rPh>
    <rPh sb="119" eb="121">
      <t>ゾウカ</t>
    </rPh>
    <rPh sb="122" eb="123">
      <t>ム</t>
    </rPh>
    <rPh sb="125" eb="127">
      <t>ロウスイ</t>
    </rPh>
    <rPh sb="127" eb="129">
      <t>チョウサ</t>
    </rPh>
    <rPh sb="130" eb="133">
      <t>ケイカクテキ</t>
    </rPh>
    <rPh sb="134" eb="136">
      <t>カンロ</t>
    </rPh>
    <rPh sb="136" eb="138">
      <t>コウシン</t>
    </rPh>
    <rPh sb="139" eb="14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</si>
</sst>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0.53</c:v>
                </c:pt>
                <c:pt idx="1">
                  <c:v>0.2</c:v>
                </c:pt>
                <c:pt idx="2">
                  <c:v>0.08</c:v>
                </c:pt>
                <c:pt idx="3">
                  <c:v>0.42</c:v>
                </c:pt>
                <c:pt idx="4">
                  <c:v>0.23</c:v>
                </c:pt>
              </c:numCache>
            </c:numRef>
          </c:val>
          <c:extLst>
            <c:ext xmlns:c16="http://schemas.microsoft.com/office/drawing/2014/chart" uri="{C3380CC4-5D6E-409C-BE32-E72D297353CC}">
              <c16:uniqueId val="{00000000-8B7B-4A8F-AE69-ADD440CE014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8B7B-4A8F-AE69-ADD440CE014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64.89</c:v>
                </c:pt>
                <c:pt idx="1">
                  <c:v>64.5</c:v>
                </c:pt>
                <c:pt idx="2">
                  <c:v>64.13</c:v>
                </c:pt>
                <c:pt idx="3">
                  <c:v>61.59</c:v>
                </c:pt>
                <c:pt idx="4">
                  <c:v>61.87</c:v>
                </c:pt>
              </c:numCache>
            </c:numRef>
          </c:val>
          <c:extLst>
            <c:ext xmlns:c16="http://schemas.microsoft.com/office/drawing/2014/chart" uri="{C3380CC4-5D6E-409C-BE32-E72D297353CC}">
              <c16:uniqueId val="{00000000-6218-40FF-853C-B18AC16D1AB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6218-40FF-853C-B18AC16D1AB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65.03</c:v>
                </c:pt>
                <c:pt idx="1">
                  <c:v>65.11</c:v>
                </c:pt>
                <c:pt idx="2">
                  <c:v>64.97</c:v>
                </c:pt>
                <c:pt idx="3">
                  <c:v>66.64</c:v>
                </c:pt>
                <c:pt idx="4">
                  <c:v>65.819999999999993</c:v>
                </c:pt>
              </c:numCache>
            </c:numRef>
          </c:val>
          <c:extLst>
            <c:ext xmlns:c16="http://schemas.microsoft.com/office/drawing/2014/chart" uri="{C3380CC4-5D6E-409C-BE32-E72D297353CC}">
              <c16:uniqueId val="{00000000-CEB3-4324-B852-5323CF2853C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CEB3-4324-B852-5323CF2853C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81.400000000000006</c:v>
                </c:pt>
                <c:pt idx="1">
                  <c:v>107.16</c:v>
                </c:pt>
                <c:pt idx="2">
                  <c:v>103.16</c:v>
                </c:pt>
                <c:pt idx="3">
                  <c:v>96.21</c:v>
                </c:pt>
                <c:pt idx="4">
                  <c:v>107.15</c:v>
                </c:pt>
              </c:numCache>
            </c:numRef>
          </c:val>
          <c:extLst>
            <c:ext xmlns:c16="http://schemas.microsoft.com/office/drawing/2014/chart" uri="{C3380CC4-5D6E-409C-BE32-E72D297353CC}">
              <c16:uniqueId val="{00000000-EC03-453B-B87A-E114FA24974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EC03-453B-B87A-E114FA24974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34.1</c:v>
                </c:pt>
                <c:pt idx="1">
                  <c:v>35.83</c:v>
                </c:pt>
                <c:pt idx="2">
                  <c:v>37.25</c:v>
                </c:pt>
                <c:pt idx="3">
                  <c:v>38.29</c:v>
                </c:pt>
                <c:pt idx="4">
                  <c:v>39.770000000000003</c:v>
                </c:pt>
              </c:numCache>
            </c:numRef>
          </c:val>
          <c:extLst>
            <c:ext xmlns:c16="http://schemas.microsoft.com/office/drawing/2014/chart" uri="{C3380CC4-5D6E-409C-BE32-E72D297353CC}">
              <c16:uniqueId val="{00000000-BDE8-4F6E-908F-EFC39171D55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BDE8-4F6E-908F-EFC39171D55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59.02</c:v>
                </c:pt>
                <c:pt idx="1">
                  <c:v>66.239999999999995</c:v>
                </c:pt>
                <c:pt idx="2">
                  <c:v>67.13</c:v>
                </c:pt>
                <c:pt idx="3">
                  <c:v>66.33</c:v>
                </c:pt>
                <c:pt idx="4">
                  <c:v>74.680000000000007</c:v>
                </c:pt>
              </c:numCache>
            </c:numRef>
          </c:val>
          <c:extLst>
            <c:ext xmlns:c16="http://schemas.microsoft.com/office/drawing/2014/chart" uri="{C3380CC4-5D6E-409C-BE32-E72D297353CC}">
              <c16:uniqueId val="{00000000-0D47-4242-BB88-816B4B9539A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0D47-4242-BB88-816B4B9539A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EF-44D5-9F93-2B6DB0ED35A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55EF-44D5-9F93-2B6DB0ED35A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75.489999999999995</c:v>
                </c:pt>
                <c:pt idx="1">
                  <c:v>559.16</c:v>
                </c:pt>
                <c:pt idx="2">
                  <c:v>510.72</c:v>
                </c:pt>
                <c:pt idx="3">
                  <c:v>528.11</c:v>
                </c:pt>
                <c:pt idx="4">
                  <c:v>524.17999999999995</c:v>
                </c:pt>
              </c:numCache>
            </c:numRef>
          </c:val>
          <c:extLst>
            <c:ext xmlns:c16="http://schemas.microsoft.com/office/drawing/2014/chart" uri="{C3380CC4-5D6E-409C-BE32-E72D297353CC}">
              <c16:uniqueId val="{00000000-2054-4AA8-AFA7-CCF22CE829C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2054-4AA8-AFA7-CCF22CE829C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585.65</c:v>
                </c:pt>
                <c:pt idx="1">
                  <c:v>845.83</c:v>
                </c:pt>
                <c:pt idx="2">
                  <c:v>818.18</c:v>
                </c:pt>
                <c:pt idx="3">
                  <c:v>862.96</c:v>
                </c:pt>
                <c:pt idx="4">
                  <c:v>910.16</c:v>
                </c:pt>
              </c:numCache>
            </c:numRef>
          </c:val>
          <c:extLst>
            <c:ext xmlns:c16="http://schemas.microsoft.com/office/drawing/2014/chart" uri="{C3380CC4-5D6E-409C-BE32-E72D297353CC}">
              <c16:uniqueId val="{00000000-3CE8-451A-89C2-9A08F9B880F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3CE8-451A-89C2-9A08F9B880F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78.489999999999995</c:v>
                </c:pt>
                <c:pt idx="1">
                  <c:v>83.48</c:v>
                </c:pt>
                <c:pt idx="2">
                  <c:v>76.209999999999994</c:v>
                </c:pt>
                <c:pt idx="3">
                  <c:v>68.98</c:v>
                </c:pt>
                <c:pt idx="4">
                  <c:v>70.61</c:v>
                </c:pt>
              </c:numCache>
            </c:numRef>
          </c:val>
          <c:extLst>
            <c:ext xmlns:c16="http://schemas.microsoft.com/office/drawing/2014/chart" uri="{C3380CC4-5D6E-409C-BE32-E72D297353CC}">
              <c16:uniqueId val="{00000000-FD95-4E94-96F1-9D2660D08B5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FD95-4E94-96F1-9D2660D08B5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256.27999999999997</c:v>
                </c:pt>
                <c:pt idx="1">
                  <c:v>268.89999999999998</c:v>
                </c:pt>
                <c:pt idx="2">
                  <c:v>301.52</c:v>
                </c:pt>
                <c:pt idx="3">
                  <c:v>334.63</c:v>
                </c:pt>
                <c:pt idx="4">
                  <c:v>327.97</c:v>
                </c:pt>
              </c:numCache>
            </c:numRef>
          </c:val>
          <c:extLst>
            <c:ext xmlns:c16="http://schemas.microsoft.com/office/drawing/2014/chart" uri="{C3380CC4-5D6E-409C-BE32-E72D297353CC}">
              <c16:uniqueId val="{00000000-91C2-439B-8D8C-E0B72254307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91C2-439B-8D8C-E0B72254307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4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北海道　当麻町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A8</v>
      </c>
      <c r="X8" s="43"/>
      <c r="Y8" s="43"/>
      <c r="Z8" s="43"/>
      <c r="AA8" s="43"/>
      <c r="AB8" s="43"/>
      <c r="AC8" s="43"/>
      <c r="AD8" s="43" t="str">
        <f>データ!$M$6</f>
        <v>非設置</v>
      </c>
      <c r="AE8" s="43"/>
      <c r="AF8" s="43"/>
      <c r="AG8" s="43"/>
      <c r="AH8" s="43"/>
      <c r="AI8" s="43"/>
      <c r="AJ8" s="43"/>
      <c r="AK8" s="2"/>
      <c r="AL8" s="44">
        <f>データ!$R$6</f>
        <v>6136</v>
      </c>
      <c r="AM8" s="44"/>
      <c r="AN8" s="44"/>
      <c r="AO8" s="44"/>
      <c r="AP8" s="44"/>
      <c r="AQ8" s="44"/>
      <c r="AR8" s="44"/>
      <c r="AS8" s="44"/>
      <c r="AT8" s="45">
        <f>データ!$S$6</f>
        <v>204.9</v>
      </c>
      <c r="AU8" s="46"/>
      <c r="AV8" s="46"/>
      <c r="AW8" s="46"/>
      <c r="AX8" s="46"/>
      <c r="AY8" s="46"/>
      <c r="AZ8" s="46"/>
      <c r="BA8" s="46"/>
      <c r="BB8" s="47">
        <f>データ!$T$6</f>
        <v>29.95</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55.78</v>
      </c>
      <c r="J10" s="46"/>
      <c r="K10" s="46"/>
      <c r="L10" s="46"/>
      <c r="M10" s="46"/>
      <c r="N10" s="46"/>
      <c r="O10" s="80"/>
      <c r="P10" s="47">
        <f>データ!$P$6</f>
        <v>92.09</v>
      </c>
      <c r="Q10" s="47"/>
      <c r="R10" s="47"/>
      <c r="S10" s="47"/>
      <c r="T10" s="47"/>
      <c r="U10" s="47"/>
      <c r="V10" s="47"/>
      <c r="W10" s="44">
        <f>データ!$Q$6</f>
        <v>4590</v>
      </c>
      <c r="X10" s="44"/>
      <c r="Y10" s="44"/>
      <c r="Z10" s="44"/>
      <c r="AA10" s="44"/>
      <c r="AB10" s="44"/>
      <c r="AC10" s="44"/>
      <c r="AD10" s="2"/>
      <c r="AE10" s="2"/>
      <c r="AF10" s="2"/>
      <c r="AG10" s="2"/>
      <c r="AH10" s="2"/>
      <c r="AI10" s="2"/>
      <c r="AJ10" s="2"/>
      <c r="AK10" s="2"/>
      <c r="AL10" s="44">
        <f>データ!$U$6</f>
        <v>5634</v>
      </c>
      <c r="AM10" s="44"/>
      <c r="AN10" s="44"/>
      <c r="AO10" s="44"/>
      <c r="AP10" s="44"/>
      <c r="AQ10" s="44"/>
      <c r="AR10" s="44"/>
      <c r="AS10" s="44"/>
      <c r="AT10" s="45">
        <f>データ!$V$6</f>
        <v>85.52</v>
      </c>
      <c r="AU10" s="46"/>
      <c r="AV10" s="46"/>
      <c r="AW10" s="46"/>
      <c r="AX10" s="46"/>
      <c r="AY10" s="46"/>
      <c r="AZ10" s="46"/>
      <c r="BA10" s="46"/>
      <c r="BB10" s="47">
        <f>データ!$W$6</f>
        <v>65.88</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OO6TEREaM0mQ3UUGibQhF8FXi1KwFs4g1srNS9kExkOrCNE/N/YhMhMEyrmhJS6W203vKS1iaUzGc2qobJHcGg==" saltValue="77ZMicFPpPkzW6kfNVFJL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14541</v>
      </c>
      <c r="D6" s="20">
        <f t="shared" si="3"/>
        <v>46</v>
      </c>
      <c r="E6" s="20">
        <f t="shared" si="3"/>
        <v>1</v>
      </c>
      <c r="F6" s="20">
        <f t="shared" si="3"/>
        <v>0</v>
      </c>
      <c r="G6" s="20">
        <f t="shared" si="3"/>
        <v>1</v>
      </c>
      <c r="H6" s="20" t="str">
        <f t="shared" si="3"/>
        <v>北海道　当麻町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55.78</v>
      </c>
      <c r="P6" s="21">
        <f t="shared" si="3"/>
        <v>92.09</v>
      </c>
      <c r="Q6" s="21">
        <f t="shared" si="3"/>
        <v>4590</v>
      </c>
      <c r="R6" s="21">
        <f t="shared" si="3"/>
        <v>6136</v>
      </c>
      <c r="S6" s="21">
        <f t="shared" si="3"/>
        <v>204.9</v>
      </c>
      <c r="T6" s="21">
        <f t="shared" si="3"/>
        <v>29.95</v>
      </c>
      <c r="U6" s="21">
        <f t="shared" si="3"/>
        <v>5634</v>
      </c>
      <c r="V6" s="21">
        <f t="shared" si="3"/>
        <v>85.52</v>
      </c>
      <c r="W6" s="21">
        <f t="shared" si="3"/>
        <v>65.88</v>
      </c>
      <c r="X6" s="22">
        <f>IF(X7="",NA(),X7)</f>
        <v>81.400000000000006</v>
      </c>
      <c r="Y6" s="22">
        <f t="shared" ref="Y6:AG6" si="4">IF(Y7="",NA(),Y7)</f>
        <v>107.16</v>
      </c>
      <c r="Z6" s="22">
        <f t="shared" si="4"/>
        <v>103.16</v>
      </c>
      <c r="AA6" s="22">
        <f t="shared" si="4"/>
        <v>96.21</v>
      </c>
      <c r="AB6" s="22">
        <f t="shared" si="4"/>
        <v>107.15</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75.489999999999995</v>
      </c>
      <c r="AU6" s="22">
        <f t="shared" ref="AU6:BC6" si="6">IF(AU7="",NA(),AU7)</f>
        <v>559.16</v>
      </c>
      <c r="AV6" s="22">
        <f t="shared" si="6"/>
        <v>510.72</v>
      </c>
      <c r="AW6" s="22">
        <f t="shared" si="6"/>
        <v>528.11</v>
      </c>
      <c r="AX6" s="22">
        <f t="shared" si="6"/>
        <v>524.17999999999995</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585.65</v>
      </c>
      <c r="BF6" s="22">
        <f t="shared" ref="BF6:BN6" si="7">IF(BF7="",NA(),BF7)</f>
        <v>845.83</v>
      </c>
      <c r="BG6" s="22">
        <f t="shared" si="7"/>
        <v>818.18</v>
      </c>
      <c r="BH6" s="22">
        <f t="shared" si="7"/>
        <v>862.96</v>
      </c>
      <c r="BI6" s="22">
        <f t="shared" si="7"/>
        <v>910.16</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78.489999999999995</v>
      </c>
      <c r="BQ6" s="22">
        <f t="shared" ref="BQ6:BY6" si="8">IF(BQ7="",NA(),BQ7)</f>
        <v>83.48</v>
      </c>
      <c r="BR6" s="22">
        <f t="shared" si="8"/>
        <v>76.209999999999994</v>
      </c>
      <c r="BS6" s="22">
        <f t="shared" si="8"/>
        <v>68.98</v>
      </c>
      <c r="BT6" s="22">
        <f t="shared" si="8"/>
        <v>70.61</v>
      </c>
      <c r="BU6" s="22">
        <f t="shared" si="8"/>
        <v>87.11</v>
      </c>
      <c r="BV6" s="22">
        <f t="shared" si="8"/>
        <v>82.78</v>
      </c>
      <c r="BW6" s="22">
        <f t="shared" si="8"/>
        <v>84.82</v>
      </c>
      <c r="BX6" s="22">
        <f t="shared" si="8"/>
        <v>82.29</v>
      </c>
      <c r="BY6" s="22">
        <f t="shared" si="8"/>
        <v>84.16</v>
      </c>
      <c r="BZ6" s="21" t="str">
        <f>IF(BZ7="","",IF(BZ7="-","【-】","【"&amp;SUBSTITUTE(TEXT(BZ7,"#,##0.00"),"-","△")&amp;"】"))</f>
        <v>【97.82】</v>
      </c>
      <c r="CA6" s="22">
        <f>IF(CA7="",NA(),CA7)</f>
        <v>256.27999999999997</v>
      </c>
      <c r="CB6" s="22">
        <f t="shared" ref="CB6:CJ6" si="9">IF(CB7="",NA(),CB7)</f>
        <v>268.89999999999998</v>
      </c>
      <c r="CC6" s="22">
        <f t="shared" si="9"/>
        <v>301.52</v>
      </c>
      <c r="CD6" s="22">
        <f t="shared" si="9"/>
        <v>334.63</v>
      </c>
      <c r="CE6" s="22">
        <f t="shared" si="9"/>
        <v>327.97</v>
      </c>
      <c r="CF6" s="22">
        <f t="shared" si="9"/>
        <v>223.98</v>
      </c>
      <c r="CG6" s="22">
        <f t="shared" si="9"/>
        <v>225.09</v>
      </c>
      <c r="CH6" s="22">
        <f t="shared" si="9"/>
        <v>224.82</v>
      </c>
      <c r="CI6" s="22">
        <f t="shared" si="9"/>
        <v>230.85</v>
      </c>
      <c r="CJ6" s="22">
        <f t="shared" si="9"/>
        <v>230.21</v>
      </c>
      <c r="CK6" s="21" t="str">
        <f>IF(CK7="","",IF(CK7="-","【-】","【"&amp;SUBSTITUTE(TEXT(CK7,"#,##0.00"),"-","△")&amp;"】"))</f>
        <v>【177.56】</v>
      </c>
      <c r="CL6" s="22">
        <f>IF(CL7="",NA(),CL7)</f>
        <v>64.89</v>
      </c>
      <c r="CM6" s="22">
        <f t="shared" ref="CM6:CU6" si="10">IF(CM7="",NA(),CM7)</f>
        <v>64.5</v>
      </c>
      <c r="CN6" s="22">
        <f t="shared" si="10"/>
        <v>64.13</v>
      </c>
      <c r="CO6" s="22">
        <f t="shared" si="10"/>
        <v>61.59</v>
      </c>
      <c r="CP6" s="22">
        <f t="shared" si="10"/>
        <v>61.87</v>
      </c>
      <c r="CQ6" s="22">
        <f t="shared" si="10"/>
        <v>49.64</v>
      </c>
      <c r="CR6" s="22">
        <f t="shared" si="10"/>
        <v>49.38</v>
      </c>
      <c r="CS6" s="22">
        <f t="shared" si="10"/>
        <v>50.09</v>
      </c>
      <c r="CT6" s="22">
        <f t="shared" si="10"/>
        <v>50.1</v>
      </c>
      <c r="CU6" s="22">
        <f t="shared" si="10"/>
        <v>49.76</v>
      </c>
      <c r="CV6" s="21" t="str">
        <f>IF(CV7="","",IF(CV7="-","【-】","【"&amp;SUBSTITUTE(TEXT(CV7,"#,##0.00"),"-","△")&amp;"】"))</f>
        <v>【59.81】</v>
      </c>
      <c r="CW6" s="22">
        <f>IF(CW7="",NA(),CW7)</f>
        <v>65.03</v>
      </c>
      <c r="CX6" s="22">
        <f t="shared" ref="CX6:DF6" si="11">IF(CX7="",NA(),CX7)</f>
        <v>65.11</v>
      </c>
      <c r="CY6" s="22">
        <f t="shared" si="11"/>
        <v>64.97</v>
      </c>
      <c r="CZ6" s="22">
        <f t="shared" si="11"/>
        <v>66.64</v>
      </c>
      <c r="DA6" s="22">
        <f t="shared" si="11"/>
        <v>65.819999999999993</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34.1</v>
      </c>
      <c r="DI6" s="22">
        <f t="shared" ref="DI6:DQ6" si="12">IF(DI7="",NA(),DI7)</f>
        <v>35.83</v>
      </c>
      <c r="DJ6" s="22">
        <f t="shared" si="12"/>
        <v>37.25</v>
      </c>
      <c r="DK6" s="22">
        <f t="shared" si="12"/>
        <v>38.29</v>
      </c>
      <c r="DL6" s="22">
        <f t="shared" si="12"/>
        <v>39.770000000000003</v>
      </c>
      <c r="DM6" s="22">
        <f t="shared" si="12"/>
        <v>47.31</v>
      </c>
      <c r="DN6" s="22">
        <f t="shared" si="12"/>
        <v>47.5</v>
      </c>
      <c r="DO6" s="22">
        <f t="shared" si="12"/>
        <v>48.41</v>
      </c>
      <c r="DP6" s="22">
        <f t="shared" si="12"/>
        <v>50.02</v>
      </c>
      <c r="DQ6" s="22">
        <f t="shared" si="12"/>
        <v>51.38</v>
      </c>
      <c r="DR6" s="21" t="str">
        <f>IF(DR7="","",IF(DR7="-","【-】","【"&amp;SUBSTITUTE(TEXT(DR7,"#,##0.00"),"-","△")&amp;"】"))</f>
        <v>【52.02】</v>
      </c>
      <c r="DS6" s="22">
        <f>IF(DS7="",NA(),DS7)</f>
        <v>59.02</v>
      </c>
      <c r="DT6" s="22">
        <f t="shared" ref="DT6:EB6" si="13">IF(DT7="",NA(),DT7)</f>
        <v>66.239999999999995</v>
      </c>
      <c r="DU6" s="22">
        <f t="shared" si="13"/>
        <v>67.13</v>
      </c>
      <c r="DV6" s="22">
        <f t="shared" si="13"/>
        <v>66.33</v>
      </c>
      <c r="DW6" s="22">
        <f t="shared" si="13"/>
        <v>74.680000000000007</v>
      </c>
      <c r="DX6" s="22">
        <f t="shared" si="13"/>
        <v>16.77</v>
      </c>
      <c r="DY6" s="22">
        <f t="shared" si="13"/>
        <v>17.399999999999999</v>
      </c>
      <c r="DZ6" s="22">
        <f t="shared" si="13"/>
        <v>18.64</v>
      </c>
      <c r="EA6" s="22">
        <f t="shared" si="13"/>
        <v>19.510000000000002</v>
      </c>
      <c r="EB6" s="22">
        <f t="shared" si="13"/>
        <v>21.6</v>
      </c>
      <c r="EC6" s="21" t="str">
        <f>IF(EC7="","",IF(EC7="-","【-】","【"&amp;SUBSTITUTE(TEXT(EC7,"#,##0.00"),"-","△")&amp;"】"))</f>
        <v>【25.37】</v>
      </c>
      <c r="ED6" s="22">
        <f>IF(ED7="",NA(),ED7)</f>
        <v>0.53</v>
      </c>
      <c r="EE6" s="22">
        <f t="shared" ref="EE6:EM6" si="14">IF(EE7="",NA(),EE7)</f>
        <v>0.2</v>
      </c>
      <c r="EF6" s="22">
        <f t="shared" si="14"/>
        <v>0.08</v>
      </c>
      <c r="EG6" s="22">
        <f t="shared" si="14"/>
        <v>0.42</v>
      </c>
      <c r="EH6" s="22">
        <f t="shared" si="14"/>
        <v>0.23</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15">
      <c r="A7" s="15"/>
      <c r="B7" s="24">
        <v>2023</v>
      </c>
      <c r="C7" s="24">
        <v>14541</v>
      </c>
      <c r="D7" s="24">
        <v>46</v>
      </c>
      <c r="E7" s="24">
        <v>1</v>
      </c>
      <c r="F7" s="24">
        <v>0</v>
      </c>
      <c r="G7" s="24">
        <v>1</v>
      </c>
      <c r="H7" s="24" t="s">
        <v>92</v>
      </c>
      <c r="I7" s="24" t="s">
        <v>93</v>
      </c>
      <c r="J7" s="24" t="s">
        <v>94</v>
      </c>
      <c r="K7" s="24" t="s">
        <v>95</v>
      </c>
      <c r="L7" s="24" t="s">
        <v>96</v>
      </c>
      <c r="M7" s="24" t="s">
        <v>97</v>
      </c>
      <c r="N7" s="25" t="s">
        <v>98</v>
      </c>
      <c r="O7" s="25">
        <v>55.78</v>
      </c>
      <c r="P7" s="25">
        <v>92.09</v>
      </c>
      <c r="Q7" s="25">
        <v>4590</v>
      </c>
      <c r="R7" s="25">
        <v>6136</v>
      </c>
      <c r="S7" s="25">
        <v>204.9</v>
      </c>
      <c r="T7" s="25">
        <v>29.95</v>
      </c>
      <c r="U7" s="25">
        <v>5634</v>
      </c>
      <c r="V7" s="25">
        <v>85.52</v>
      </c>
      <c r="W7" s="25">
        <v>65.88</v>
      </c>
      <c r="X7" s="25">
        <v>81.400000000000006</v>
      </c>
      <c r="Y7" s="25">
        <v>107.16</v>
      </c>
      <c r="Z7" s="25">
        <v>103.16</v>
      </c>
      <c r="AA7" s="25">
        <v>96.21</v>
      </c>
      <c r="AB7" s="25">
        <v>107.15</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75.489999999999995</v>
      </c>
      <c r="AU7" s="25">
        <v>559.16</v>
      </c>
      <c r="AV7" s="25">
        <v>510.72</v>
      </c>
      <c r="AW7" s="25">
        <v>528.11</v>
      </c>
      <c r="AX7" s="25">
        <v>524.17999999999995</v>
      </c>
      <c r="AY7" s="25">
        <v>301.04000000000002</v>
      </c>
      <c r="AZ7" s="25">
        <v>305.08</v>
      </c>
      <c r="BA7" s="25">
        <v>305.33999999999997</v>
      </c>
      <c r="BB7" s="25">
        <v>310.01</v>
      </c>
      <c r="BC7" s="25">
        <v>311.12</v>
      </c>
      <c r="BD7" s="25">
        <v>243.36</v>
      </c>
      <c r="BE7" s="25">
        <v>585.65</v>
      </c>
      <c r="BF7" s="25">
        <v>845.83</v>
      </c>
      <c r="BG7" s="25">
        <v>818.18</v>
      </c>
      <c r="BH7" s="25">
        <v>862.96</v>
      </c>
      <c r="BI7" s="25">
        <v>910.16</v>
      </c>
      <c r="BJ7" s="25">
        <v>551.62</v>
      </c>
      <c r="BK7" s="25">
        <v>585.59</v>
      </c>
      <c r="BL7" s="25">
        <v>561.34</v>
      </c>
      <c r="BM7" s="25">
        <v>538.33000000000004</v>
      </c>
      <c r="BN7" s="25">
        <v>515.14</v>
      </c>
      <c r="BO7" s="25">
        <v>265.93</v>
      </c>
      <c r="BP7" s="25">
        <v>78.489999999999995</v>
      </c>
      <c r="BQ7" s="25">
        <v>83.48</v>
      </c>
      <c r="BR7" s="25">
        <v>76.209999999999994</v>
      </c>
      <c r="BS7" s="25">
        <v>68.98</v>
      </c>
      <c r="BT7" s="25">
        <v>70.61</v>
      </c>
      <c r="BU7" s="25">
        <v>87.11</v>
      </c>
      <c r="BV7" s="25">
        <v>82.78</v>
      </c>
      <c r="BW7" s="25">
        <v>84.82</v>
      </c>
      <c r="BX7" s="25">
        <v>82.29</v>
      </c>
      <c r="BY7" s="25">
        <v>84.16</v>
      </c>
      <c r="BZ7" s="25">
        <v>97.82</v>
      </c>
      <c r="CA7" s="25">
        <v>256.27999999999997</v>
      </c>
      <c r="CB7" s="25">
        <v>268.89999999999998</v>
      </c>
      <c r="CC7" s="25">
        <v>301.52</v>
      </c>
      <c r="CD7" s="25">
        <v>334.63</v>
      </c>
      <c r="CE7" s="25">
        <v>327.97</v>
      </c>
      <c r="CF7" s="25">
        <v>223.98</v>
      </c>
      <c r="CG7" s="25">
        <v>225.09</v>
      </c>
      <c r="CH7" s="25">
        <v>224.82</v>
      </c>
      <c r="CI7" s="25">
        <v>230.85</v>
      </c>
      <c r="CJ7" s="25">
        <v>230.21</v>
      </c>
      <c r="CK7" s="25">
        <v>177.56</v>
      </c>
      <c r="CL7" s="25">
        <v>64.89</v>
      </c>
      <c r="CM7" s="25">
        <v>64.5</v>
      </c>
      <c r="CN7" s="25">
        <v>64.13</v>
      </c>
      <c r="CO7" s="25">
        <v>61.59</v>
      </c>
      <c r="CP7" s="25">
        <v>61.87</v>
      </c>
      <c r="CQ7" s="25">
        <v>49.64</v>
      </c>
      <c r="CR7" s="25">
        <v>49.38</v>
      </c>
      <c r="CS7" s="25">
        <v>50.09</v>
      </c>
      <c r="CT7" s="25">
        <v>50.1</v>
      </c>
      <c r="CU7" s="25">
        <v>49.76</v>
      </c>
      <c r="CV7" s="25">
        <v>59.81</v>
      </c>
      <c r="CW7" s="25">
        <v>65.03</v>
      </c>
      <c r="CX7" s="25">
        <v>65.11</v>
      </c>
      <c r="CY7" s="25">
        <v>64.97</v>
      </c>
      <c r="CZ7" s="25">
        <v>66.64</v>
      </c>
      <c r="DA7" s="25">
        <v>65.819999999999993</v>
      </c>
      <c r="DB7" s="25">
        <v>78.09</v>
      </c>
      <c r="DC7" s="25">
        <v>78.010000000000005</v>
      </c>
      <c r="DD7" s="25">
        <v>77.599999999999994</v>
      </c>
      <c r="DE7" s="25">
        <v>77.3</v>
      </c>
      <c r="DF7" s="25">
        <v>76.64</v>
      </c>
      <c r="DG7" s="25">
        <v>89.42</v>
      </c>
      <c r="DH7" s="25">
        <v>34.1</v>
      </c>
      <c r="DI7" s="25">
        <v>35.83</v>
      </c>
      <c r="DJ7" s="25">
        <v>37.25</v>
      </c>
      <c r="DK7" s="25">
        <v>38.29</v>
      </c>
      <c r="DL7" s="25">
        <v>39.770000000000003</v>
      </c>
      <c r="DM7" s="25">
        <v>47.31</v>
      </c>
      <c r="DN7" s="25">
        <v>47.5</v>
      </c>
      <c r="DO7" s="25">
        <v>48.41</v>
      </c>
      <c r="DP7" s="25">
        <v>50.02</v>
      </c>
      <c r="DQ7" s="25">
        <v>51.38</v>
      </c>
      <c r="DR7" s="25">
        <v>52.02</v>
      </c>
      <c r="DS7" s="25">
        <v>59.02</v>
      </c>
      <c r="DT7" s="25">
        <v>66.239999999999995</v>
      </c>
      <c r="DU7" s="25">
        <v>67.13</v>
      </c>
      <c r="DV7" s="25">
        <v>66.33</v>
      </c>
      <c r="DW7" s="25">
        <v>74.680000000000007</v>
      </c>
      <c r="DX7" s="25">
        <v>16.77</v>
      </c>
      <c r="DY7" s="25">
        <v>17.399999999999999</v>
      </c>
      <c r="DZ7" s="25">
        <v>18.64</v>
      </c>
      <c r="EA7" s="25">
        <v>19.510000000000002</v>
      </c>
      <c r="EB7" s="25">
        <v>21.6</v>
      </c>
      <c r="EC7" s="25">
        <v>25.37</v>
      </c>
      <c r="ED7" s="25">
        <v>0.53</v>
      </c>
      <c r="EE7" s="25">
        <v>0.2</v>
      </c>
      <c r="EF7" s="25">
        <v>0.08</v>
      </c>
      <c r="EG7" s="25">
        <v>0.42</v>
      </c>
      <c r="EH7" s="25">
        <v>0.23</v>
      </c>
      <c r="EI7" s="25">
        <v>0.47</v>
      </c>
      <c r="EJ7" s="25">
        <v>0.4</v>
      </c>
      <c r="EK7" s="25">
        <v>0.36</v>
      </c>
      <c r="EL7" s="25">
        <v>0.56999999999999995</v>
      </c>
      <c r="EM7" s="25">
        <v>0.56000000000000005</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107</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2025-01-31T04:57:18Z</cp:lastPrinted>
  <dcterms:created xsi:type="dcterms:W3CDTF">2025-01-24T06:43:12Z</dcterms:created>
  <dcterms:modified xsi:type="dcterms:W3CDTF">2025-01-31T04:57:22Z</dcterms:modified>
  <cp:category/>
</cp:coreProperties>
</file>